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kato/Dropbox/医局長/産婦人科専攻医研修プログラム/2023研修プログラム/専門医研修2023（大学）/"/>
    </mc:Choice>
  </mc:AlternateContent>
  <xr:revisionPtr revIDLastSave="0" documentId="13_ncr:1_{96AD5F03-1AEF-B249-82D8-88EC824B7317}" xr6:coauthVersionLast="47" xr6:coauthVersionMax="47" xr10:uidLastSave="{00000000-0000-0000-0000-000000000000}"/>
  <bookViews>
    <workbookView xWindow="2020" yWindow="2720" windowWidth="36800" windowHeight="26720" activeTab="3" xr2:uid="{00000000-000D-0000-FFFF-FFFF00000000}"/>
  </bookViews>
  <sheets>
    <sheet name="機構申請情報" sheetId="3" r:id="rId1"/>
    <sheet name="プログラム概要" sheetId="5" r:id="rId2"/>
    <sheet name="働き方改革調査" sheetId="7" r:id="rId3"/>
    <sheet name="モデルプログラム" sheetId="6" r:id="rId4"/>
  </sheets>
  <externalReferences>
    <externalReference r:id="rId5"/>
  </externalReferences>
  <definedNames>
    <definedName name="_Order1" hidden="1">255</definedName>
    <definedName name="HOKEN">[1]MST!$C$37:$C$40</definedName>
    <definedName name="HOKEN2">[1]MST!$D$37:$D$38</definedName>
    <definedName name="JOKINTYPE">[1]MST!$A$41:$A$42</definedName>
    <definedName name="KOYOU">[1]MST!$A$37:$A$38</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7" l="1"/>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4" i="7"/>
  <c r="C6" i="7"/>
  <c r="C4" i="7"/>
  <c r="C6" i="5"/>
  <c r="B15" i="5" s="1"/>
  <c r="C38" i="7"/>
  <c r="C53" i="7"/>
  <c r="C102" i="7"/>
  <c r="B15" i="7"/>
  <c r="C15" i="7" s="1"/>
  <c r="B16" i="7"/>
  <c r="C16" i="7" s="1"/>
  <c r="B17" i="7"/>
  <c r="C17" i="7" s="1"/>
  <c r="B18" i="7"/>
  <c r="C18" i="7" s="1"/>
  <c r="B19" i="7"/>
  <c r="C19" i="7" s="1"/>
  <c r="B20" i="7"/>
  <c r="C20" i="7" s="1"/>
  <c r="B21" i="7"/>
  <c r="C21" i="7" s="1"/>
  <c r="B22" i="7"/>
  <c r="C22" i="7" s="1"/>
  <c r="B23" i="7"/>
  <c r="C23" i="7" s="1"/>
  <c r="B24" i="7"/>
  <c r="C24" i="7" s="1"/>
  <c r="B25" i="7"/>
  <c r="C25" i="7" s="1"/>
  <c r="B26" i="7"/>
  <c r="C26" i="7" s="1"/>
  <c r="B27" i="7"/>
  <c r="C27" i="7" s="1"/>
  <c r="B28" i="7"/>
  <c r="C28" i="7" s="1"/>
  <c r="B29" i="7"/>
  <c r="C29" i="7" s="1"/>
  <c r="B30" i="7"/>
  <c r="C30" i="7" s="1"/>
  <c r="B31" i="7"/>
  <c r="C31" i="7" s="1"/>
  <c r="B32" i="7"/>
  <c r="C32" i="7" s="1"/>
  <c r="B33" i="7"/>
  <c r="C33" i="7" s="1"/>
  <c r="B34" i="7"/>
  <c r="C34" i="7" s="1"/>
  <c r="B35" i="7"/>
  <c r="C35" i="7" s="1"/>
  <c r="B36" i="7"/>
  <c r="C36" i="7" s="1"/>
  <c r="B37" i="7"/>
  <c r="C37" i="7" s="1"/>
  <c r="B38" i="7"/>
  <c r="B39" i="7"/>
  <c r="C39" i="7" s="1"/>
  <c r="B40" i="7"/>
  <c r="C40" i="7" s="1"/>
  <c r="B41" i="7"/>
  <c r="C41" i="7" s="1"/>
  <c r="B42" i="7"/>
  <c r="C42" i="7" s="1"/>
  <c r="B43" i="7"/>
  <c r="C43" i="7" s="1"/>
  <c r="B44" i="7"/>
  <c r="C44" i="7" s="1"/>
  <c r="B45" i="7"/>
  <c r="C45" i="7" s="1"/>
  <c r="B46" i="7"/>
  <c r="C46" i="7" s="1"/>
  <c r="B47" i="7"/>
  <c r="C47" i="7" s="1"/>
  <c r="B48" i="7"/>
  <c r="C48" i="7" s="1"/>
  <c r="B49" i="7"/>
  <c r="C49" i="7" s="1"/>
  <c r="B50" i="7"/>
  <c r="C50" i="7" s="1"/>
  <c r="B51" i="7"/>
  <c r="C51" i="7" s="1"/>
  <c r="B52" i="7"/>
  <c r="C52" i="7" s="1"/>
  <c r="B53" i="7"/>
  <c r="B54" i="7"/>
  <c r="C54" i="7" s="1"/>
  <c r="B55" i="7"/>
  <c r="C55" i="7" s="1"/>
  <c r="B56" i="7"/>
  <c r="C56" i="7" s="1"/>
  <c r="B57" i="7"/>
  <c r="C57" i="7" s="1"/>
  <c r="B58" i="7"/>
  <c r="C58" i="7" s="1"/>
  <c r="B59" i="7"/>
  <c r="C59" i="7" s="1"/>
  <c r="B60" i="7"/>
  <c r="C60" i="7" s="1"/>
  <c r="B61" i="7"/>
  <c r="C61" i="7" s="1"/>
  <c r="B62" i="7"/>
  <c r="C62" i="7" s="1"/>
  <c r="B63" i="7"/>
  <c r="C63" i="7" s="1"/>
  <c r="B64" i="7"/>
  <c r="C64" i="7" s="1"/>
  <c r="B65" i="7"/>
  <c r="C65" i="7" s="1"/>
  <c r="B66" i="7"/>
  <c r="C66" i="7" s="1"/>
  <c r="B67" i="7"/>
  <c r="C67" i="7" s="1"/>
  <c r="B68" i="7"/>
  <c r="C68" i="7" s="1"/>
  <c r="B69" i="7"/>
  <c r="C69" i="7" s="1"/>
  <c r="B70" i="7"/>
  <c r="C70" i="7" s="1"/>
  <c r="B71" i="7"/>
  <c r="C71" i="7" s="1"/>
  <c r="B72" i="7"/>
  <c r="C72" i="7" s="1"/>
  <c r="B73" i="7"/>
  <c r="C73" i="7" s="1"/>
  <c r="B74" i="7"/>
  <c r="C74" i="7" s="1"/>
  <c r="B75" i="7"/>
  <c r="C75" i="7" s="1"/>
  <c r="B76" i="7"/>
  <c r="C76" i="7" s="1"/>
  <c r="B77" i="7"/>
  <c r="C77" i="7" s="1"/>
  <c r="B78" i="7"/>
  <c r="C78" i="7" s="1"/>
  <c r="B79" i="7"/>
  <c r="C79" i="7" s="1"/>
  <c r="B80" i="7"/>
  <c r="C80" i="7" s="1"/>
  <c r="B81" i="7"/>
  <c r="C81" i="7" s="1"/>
  <c r="B82" i="7"/>
  <c r="C82" i="7" s="1"/>
  <c r="B83" i="7"/>
  <c r="C83" i="7" s="1"/>
  <c r="B84" i="7"/>
  <c r="C84" i="7" s="1"/>
  <c r="B85" i="7"/>
  <c r="C85" i="7" s="1"/>
  <c r="B86" i="7"/>
  <c r="C86" i="7" s="1"/>
  <c r="B87" i="7"/>
  <c r="C87" i="7" s="1"/>
  <c r="B88" i="7"/>
  <c r="C88" i="7" s="1"/>
  <c r="B89" i="7"/>
  <c r="C89" i="7" s="1"/>
  <c r="B90" i="7"/>
  <c r="C90" i="7" s="1"/>
  <c r="B91" i="7"/>
  <c r="C91" i="7" s="1"/>
  <c r="B92" i="7"/>
  <c r="C92" i="7" s="1"/>
  <c r="B93" i="7"/>
  <c r="C93" i="7" s="1"/>
  <c r="B94" i="7"/>
  <c r="C94" i="7" s="1"/>
  <c r="B95" i="7"/>
  <c r="C95" i="7" s="1"/>
  <c r="B96" i="7"/>
  <c r="C96" i="7" s="1"/>
  <c r="B97" i="7"/>
  <c r="C97" i="7" s="1"/>
  <c r="B98" i="7"/>
  <c r="C98" i="7" s="1"/>
  <c r="B99" i="7"/>
  <c r="C99" i="7" s="1"/>
  <c r="B100" i="7"/>
  <c r="C100" i="7" s="1"/>
  <c r="B101" i="7"/>
  <c r="C101" i="7" s="1"/>
  <c r="B102" i="7"/>
  <c r="B103" i="7"/>
  <c r="C103" i="7" s="1"/>
  <c r="B104" i="7"/>
  <c r="C104" i="7" s="1"/>
  <c r="B105" i="7"/>
  <c r="C105" i="7" s="1"/>
  <c r="B106" i="7"/>
  <c r="C106" i="7" s="1"/>
  <c r="B107" i="7"/>
  <c r="C107" i="7" s="1"/>
  <c r="B108" i="7"/>
  <c r="C108" i="7" s="1"/>
  <c r="B109" i="7"/>
  <c r="C109" i="7" s="1"/>
  <c r="B110" i="7"/>
  <c r="C110" i="7" s="1"/>
  <c r="B111" i="7"/>
  <c r="C111" i="7" s="1"/>
  <c r="B112" i="7"/>
  <c r="C112" i="7" s="1"/>
  <c r="B113" i="7"/>
  <c r="C113" i="7" s="1"/>
  <c r="B14" i="7"/>
  <c r="B18" i="5"/>
  <c r="C7" i="5"/>
  <c r="B17" i="5"/>
  <c r="C18" i="5"/>
  <c r="D18" i="5"/>
  <c r="R18" i="5" s="1"/>
  <c r="B19" i="5"/>
  <c r="C19" i="5"/>
  <c r="D19" i="5"/>
  <c r="B20" i="5"/>
  <c r="C20" i="5"/>
  <c r="D20" i="5"/>
  <c r="B21" i="5"/>
  <c r="C21" i="5"/>
  <c r="D21" i="5"/>
  <c r="B22" i="5"/>
  <c r="C22" i="5"/>
  <c r="D22" i="5"/>
  <c r="B23" i="5"/>
  <c r="C23" i="5"/>
  <c r="D23" i="5"/>
  <c r="B24" i="5"/>
  <c r="C24" i="5"/>
  <c r="D24" i="5"/>
  <c r="B25" i="5"/>
  <c r="C25" i="5"/>
  <c r="D25" i="5"/>
  <c r="B26" i="5"/>
  <c r="C26" i="5"/>
  <c r="D26" i="5"/>
  <c r="B27" i="5"/>
  <c r="C27" i="5"/>
  <c r="D27" i="5"/>
  <c r="B28" i="5"/>
  <c r="C28" i="5"/>
  <c r="D28" i="5"/>
  <c r="B29" i="5"/>
  <c r="C29" i="5"/>
  <c r="D29" i="5"/>
  <c r="B30" i="5"/>
  <c r="C30" i="5"/>
  <c r="D30" i="5"/>
  <c r="B31" i="5"/>
  <c r="C31" i="5"/>
  <c r="D31" i="5"/>
  <c r="B32" i="5"/>
  <c r="C32" i="5"/>
  <c r="D32" i="5"/>
  <c r="B33" i="5"/>
  <c r="C33" i="5"/>
  <c r="D33" i="5"/>
  <c r="B34" i="5"/>
  <c r="C34" i="5"/>
  <c r="D34" i="5"/>
  <c r="B35" i="5"/>
  <c r="C35" i="5"/>
  <c r="D35" i="5"/>
  <c r="B36" i="5"/>
  <c r="C36" i="5"/>
  <c r="D36" i="5"/>
  <c r="B37" i="5"/>
  <c r="C37" i="5"/>
  <c r="D37" i="5"/>
  <c r="B38" i="5"/>
  <c r="C38" i="5"/>
  <c r="D38" i="5"/>
  <c r="B39" i="5"/>
  <c r="C39" i="5"/>
  <c r="D39" i="5"/>
  <c r="B40" i="5"/>
  <c r="C40" i="5"/>
  <c r="D40" i="5"/>
  <c r="B41" i="5"/>
  <c r="C41" i="5"/>
  <c r="D41" i="5"/>
  <c r="B42" i="5"/>
  <c r="C42" i="5"/>
  <c r="D42" i="5"/>
  <c r="B43" i="5"/>
  <c r="C43" i="5"/>
  <c r="D43" i="5"/>
  <c r="B44" i="5"/>
  <c r="C44" i="5"/>
  <c r="D44" i="5"/>
  <c r="B45" i="5"/>
  <c r="C45" i="5"/>
  <c r="D45" i="5"/>
  <c r="B46" i="5"/>
  <c r="C46" i="5"/>
  <c r="D46" i="5"/>
  <c r="B47" i="5"/>
  <c r="C47" i="5"/>
  <c r="D47" i="5"/>
  <c r="B48" i="5"/>
  <c r="C48" i="5"/>
  <c r="D48" i="5"/>
  <c r="B49" i="5"/>
  <c r="C49" i="5"/>
  <c r="D49" i="5"/>
  <c r="B50" i="5"/>
  <c r="C50" i="5"/>
  <c r="D50" i="5"/>
  <c r="B51" i="5"/>
  <c r="C51" i="5"/>
  <c r="D51" i="5"/>
  <c r="B52" i="5"/>
  <c r="C52" i="5"/>
  <c r="D52" i="5"/>
  <c r="B53" i="5"/>
  <c r="C53" i="5"/>
  <c r="D53" i="5"/>
  <c r="B54" i="5"/>
  <c r="C54" i="5"/>
  <c r="D54" i="5"/>
  <c r="B55" i="5"/>
  <c r="C55" i="5"/>
  <c r="D55" i="5"/>
  <c r="B56" i="5"/>
  <c r="C56" i="5"/>
  <c r="D56" i="5"/>
  <c r="B57" i="5"/>
  <c r="C57" i="5"/>
  <c r="D57" i="5"/>
  <c r="B58" i="5"/>
  <c r="C58" i="5"/>
  <c r="D58" i="5"/>
  <c r="B59" i="5"/>
  <c r="C59" i="5"/>
  <c r="D59" i="5"/>
  <c r="B60" i="5"/>
  <c r="C60" i="5"/>
  <c r="D60" i="5"/>
  <c r="B61" i="5"/>
  <c r="C61" i="5"/>
  <c r="D61" i="5"/>
  <c r="B62" i="5"/>
  <c r="C62" i="5"/>
  <c r="D62" i="5"/>
  <c r="B63" i="5"/>
  <c r="C63" i="5"/>
  <c r="D63" i="5"/>
  <c r="B64" i="5"/>
  <c r="C64" i="5"/>
  <c r="D64" i="5"/>
  <c r="B65" i="5"/>
  <c r="C65" i="5"/>
  <c r="D65" i="5"/>
  <c r="B66" i="5"/>
  <c r="C66" i="5"/>
  <c r="D66" i="5"/>
  <c r="B67" i="5"/>
  <c r="C67" i="5"/>
  <c r="D67" i="5"/>
  <c r="B68" i="5"/>
  <c r="C68" i="5"/>
  <c r="D68" i="5"/>
  <c r="B69" i="5"/>
  <c r="C69" i="5"/>
  <c r="D69" i="5"/>
  <c r="B70" i="5"/>
  <c r="C70" i="5"/>
  <c r="D70" i="5"/>
  <c r="B71" i="5"/>
  <c r="C71" i="5"/>
  <c r="D71" i="5"/>
  <c r="B72" i="5"/>
  <c r="C72" i="5"/>
  <c r="D72" i="5"/>
  <c r="B73" i="5"/>
  <c r="C73" i="5"/>
  <c r="D73" i="5"/>
  <c r="B74" i="5"/>
  <c r="C74" i="5"/>
  <c r="D74" i="5"/>
  <c r="B75" i="5"/>
  <c r="C75" i="5"/>
  <c r="D75" i="5"/>
  <c r="B76" i="5"/>
  <c r="C76" i="5"/>
  <c r="D76" i="5"/>
  <c r="B77" i="5"/>
  <c r="C77" i="5"/>
  <c r="D77" i="5"/>
  <c r="B78" i="5"/>
  <c r="C78" i="5"/>
  <c r="D78" i="5"/>
  <c r="B79" i="5"/>
  <c r="C79" i="5"/>
  <c r="D79" i="5"/>
  <c r="B80" i="5"/>
  <c r="C80" i="5"/>
  <c r="D80" i="5"/>
  <c r="B81" i="5"/>
  <c r="C81" i="5"/>
  <c r="D81" i="5"/>
  <c r="B82" i="5"/>
  <c r="C82" i="5"/>
  <c r="D82" i="5"/>
  <c r="B83" i="5"/>
  <c r="C83" i="5"/>
  <c r="D83" i="5"/>
  <c r="B84" i="5"/>
  <c r="C84" i="5"/>
  <c r="D84" i="5"/>
  <c r="B85" i="5"/>
  <c r="C85" i="5"/>
  <c r="D85" i="5"/>
  <c r="B86" i="5"/>
  <c r="C86" i="5"/>
  <c r="D86" i="5"/>
  <c r="B87" i="5"/>
  <c r="C87" i="5"/>
  <c r="D87" i="5"/>
  <c r="B88" i="5"/>
  <c r="C88" i="5"/>
  <c r="D88" i="5"/>
  <c r="B89" i="5"/>
  <c r="C89" i="5"/>
  <c r="D89" i="5"/>
  <c r="B90" i="5"/>
  <c r="C90" i="5"/>
  <c r="D90" i="5"/>
  <c r="B91" i="5"/>
  <c r="C91" i="5"/>
  <c r="D91" i="5"/>
  <c r="B92" i="5"/>
  <c r="C92" i="5"/>
  <c r="D92" i="5"/>
  <c r="B93" i="5"/>
  <c r="C93" i="5"/>
  <c r="D93" i="5"/>
  <c r="B94" i="5"/>
  <c r="C94" i="5"/>
  <c r="D94" i="5"/>
  <c r="B95" i="5"/>
  <c r="C95" i="5"/>
  <c r="D95" i="5"/>
  <c r="B96" i="5"/>
  <c r="C96" i="5"/>
  <c r="D96" i="5"/>
  <c r="B97" i="5"/>
  <c r="C97" i="5"/>
  <c r="D97" i="5"/>
  <c r="B98" i="5"/>
  <c r="C98" i="5"/>
  <c r="D98" i="5"/>
  <c r="B99" i="5"/>
  <c r="C99" i="5"/>
  <c r="D99" i="5"/>
  <c r="B100" i="5"/>
  <c r="C100" i="5"/>
  <c r="D100" i="5"/>
  <c r="B101" i="5"/>
  <c r="C101" i="5"/>
  <c r="D101" i="5"/>
  <c r="B102" i="5"/>
  <c r="C102" i="5"/>
  <c r="D102" i="5"/>
  <c r="B103" i="5"/>
  <c r="C103" i="5"/>
  <c r="D103" i="5"/>
  <c r="B104" i="5"/>
  <c r="C104" i="5"/>
  <c r="D104" i="5"/>
  <c r="B105" i="5"/>
  <c r="C105" i="5"/>
  <c r="D105" i="5"/>
  <c r="B106" i="5"/>
  <c r="C106" i="5"/>
  <c r="D106" i="5"/>
  <c r="B107" i="5"/>
  <c r="C107" i="5"/>
  <c r="D107" i="5"/>
  <c r="B108" i="5"/>
  <c r="C108" i="5"/>
  <c r="D108" i="5"/>
  <c r="B109" i="5"/>
  <c r="C109" i="5"/>
  <c r="D109" i="5"/>
  <c r="B110" i="5"/>
  <c r="C110" i="5"/>
  <c r="D110" i="5"/>
  <c r="B111" i="5"/>
  <c r="C111" i="5"/>
  <c r="D111" i="5"/>
  <c r="B112" i="5"/>
  <c r="C112" i="5"/>
  <c r="D112" i="5"/>
  <c r="B113" i="5"/>
  <c r="C113" i="5"/>
  <c r="D113" i="5"/>
  <c r="B114" i="5"/>
  <c r="C114" i="5"/>
  <c r="D114" i="5"/>
  <c r="B115" i="5"/>
  <c r="C115" i="5"/>
  <c r="D115" i="5"/>
  <c r="B116" i="5"/>
  <c r="C116" i="5"/>
  <c r="D116" i="5"/>
  <c r="B117" i="5"/>
  <c r="C117" i="5"/>
  <c r="D117" i="5"/>
  <c r="C17" i="5"/>
  <c r="D17" i="5"/>
  <c r="R17" i="5" s="1"/>
  <c r="F12" i="3"/>
  <c r="G12" i="3"/>
  <c r="H12" i="3"/>
  <c r="F13" i="3"/>
  <c r="G13" i="3"/>
  <c r="H13" i="3"/>
  <c r="F17" i="3"/>
  <c r="R19" i="5" l="1"/>
  <c r="F14" i="3"/>
  <c r="H19" i="3"/>
  <c r="R25" i="5" s="1"/>
  <c r="F16" i="3"/>
  <c r="G19" i="3"/>
  <c r="G16" i="3"/>
  <c r="F19" i="3"/>
  <c r="H16" i="3"/>
  <c r="R22" i="5" s="1"/>
  <c r="H18" i="3"/>
  <c r="R24" i="5" s="1"/>
  <c r="H15" i="3"/>
  <c r="R21" i="5" s="1"/>
  <c r="G18" i="3"/>
  <c r="G15" i="3"/>
  <c r="F18" i="3"/>
  <c r="F15" i="3"/>
  <c r="H17" i="3"/>
  <c r="R23" i="5" s="1"/>
  <c r="H14" i="3"/>
  <c r="R20" i="5" s="1"/>
  <c r="G17" i="3"/>
  <c r="G14" i="3"/>
  <c r="H20" i="3"/>
  <c r="R26" i="5" s="1"/>
  <c r="F111" i="3"/>
  <c r="H105" i="3"/>
  <c r="R111" i="5" s="1"/>
  <c r="G100" i="3"/>
  <c r="F95" i="3"/>
  <c r="H89" i="3"/>
  <c r="R95" i="5" s="1"/>
  <c r="G84" i="3"/>
  <c r="F79" i="3"/>
  <c r="H73" i="3"/>
  <c r="R79" i="5" s="1"/>
  <c r="G68" i="3"/>
  <c r="F63" i="3"/>
  <c r="H57" i="3"/>
  <c r="R63" i="5" s="1"/>
  <c r="G52" i="3"/>
  <c r="F47" i="3"/>
  <c r="H41" i="3"/>
  <c r="R47" i="5" s="1"/>
  <c r="G36" i="3"/>
  <c r="F31" i="3"/>
  <c r="H25" i="3"/>
  <c r="R31" i="5" s="1"/>
  <c r="G20" i="3"/>
  <c r="H110" i="3"/>
  <c r="R116" i="5" s="1"/>
  <c r="G105" i="3"/>
  <c r="F100" i="3"/>
  <c r="H94" i="3"/>
  <c r="R100" i="5" s="1"/>
  <c r="G89" i="3"/>
  <c r="F84" i="3"/>
  <c r="H78" i="3"/>
  <c r="R84" i="5" s="1"/>
  <c r="G73" i="3"/>
  <c r="F68" i="3"/>
  <c r="H62" i="3"/>
  <c r="R68" i="5" s="1"/>
  <c r="G57" i="3"/>
  <c r="F52" i="3"/>
  <c r="H46" i="3"/>
  <c r="R52" i="5" s="1"/>
  <c r="G41" i="3"/>
  <c r="F36" i="3"/>
  <c r="H30" i="3"/>
  <c r="R36" i="5" s="1"/>
  <c r="G25" i="3"/>
  <c r="F20" i="3"/>
  <c r="G110" i="3"/>
  <c r="F105" i="3"/>
  <c r="H99" i="3"/>
  <c r="R105" i="5" s="1"/>
  <c r="G94" i="3"/>
  <c r="F89" i="3"/>
  <c r="H83" i="3"/>
  <c r="R89" i="5" s="1"/>
  <c r="G78" i="3"/>
  <c r="F73" i="3"/>
  <c r="H67" i="3"/>
  <c r="R73" i="5" s="1"/>
  <c r="G62" i="3"/>
  <c r="F57" i="3"/>
  <c r="H51" i="3"/>
  <c r="R57" i="5" s="1"/>
  <c r="G46" i="3"/>
  <c r="F41" i="3"/>
  <c r="H35" i="3"/>
  <c r="R41" i="5" s="1"/>
  <c r="G30" i="3"/>
  <c r="F25" i="3"/>
  <c r="F110" i="3"/>
  <c r="H104" i="3"/>
  <c r="R110" i="5" s="1"/>
  <c r="G99" i="3"/>
  <c r="F94" i="3"/>
  <c r="H88" i="3"/>
  <c r="R94" i="5" s="1"/>
  <c r="G83" i="3"/>
  <c r="F78" i="3"/>
  <c r="H72" i="3"/>
  <c r="R78" i="5" s="1"/>
  <c r="G67" i="3"/>
  <c r="F62" i="3"/>
  <c r="H56" i="3"/>
  <c r="R62" i="5" s="1"/>
  <c r="G51" i="3"/>
  <c r="F46" i="3"/>
  <c r="H40" i="3"/>
  <c r="R46" i="5" s="1"/>
  <c r="G35" i="3"/>
  <c r="F30" i="3"/>
  <c r="H24" i="3"/>
  <c r="R30" i="5" s="1"/>
  <c r="H109" i="3"/>
  <c r="R115" i="5" s="1"/>
  <c r="G104" i="3"/>
  <c r="F99" i="3"/>
  <c r="H93" i="3"/>
  <c r="R99" i="5" s="1"/>
  <c r="G88" i="3"/>
  <c r="F83" i="3"/>
  <c r="H77" i="3"/>
  <c r="R83" i="5" s="1"/>
  <c r="G72" i="3"/>
  <c r="F67" i="3"/>
  <c r="H61" i="3"/>
  <c r="R67" i="5" s="1"/>
  <c r="G56" i="3"/>
  <c r="F51" i="3"/>
  <c r="H45" i="3"/>
  <c r="R51" i="5" s="1"/>
  <c r="G40" i="3"/>
  <c r="F35" i="3"/>
  <c r="H29" i="3"/>
  <c r="R35" i="5" s="1"/>
  <c r="G24" i="3"/>
  <c r="G109" i="3"/>
  <c r="F104" i="3"/>
  <c r="H98" i="3"/>
  <c r="R104" i="5" s="1"/>
  <c r="G93" i="3"/>
  <c r="F88" i="3"/>
  <c r="H82" i="3"/>
  <c r="R88" i="5" s="1"/>
  <c r="G77" i="3"/>
  <c r="F72" i="3"/>
  <c r="H66" i="3"/>
  <c r="R72" i="5" s="1"/>
  <c r="G61" i="3"/>
  <c r="F56" i="3"/>
  <c r="H50" i="3"/>
  <c r="R56" i="5" s="1"/>
  <c r="G45" i="3"/>
  <c r="F40" i="3"/>
  <c r="H34" i="3"/>
  <c r="R40" i="5" s="1"/>
  <c r="G29" i="3"/>
  <c r="F24" i="3"/>
  <c r="F109" i="3"/>
  <c r="H103" i="3"/>
  <c r="R109" i="5" s="1"/>
  <c r="G98" i="3"/>
  <c r="F93" i="3"/>
  <c r="H87" i="3"/>
  <c r="R93" i="5" s="1"/>
  <c r="G82" i="3"/>
  <c r="F77" i="3"/>
  <c r="H71" i="3"/>
  <c r="R77" i="5" s="1"/>
  <c r="G66" i="3"/>
  <c r="F61" i="3"/>
  <c r="H55" i="3"/>
  <c r="R61" i="5" s="1"/>
  <c r="G50" i="3"/>
  <c r="F45" i="3"/>
  <c r="H39" i="3"/>
  <c r="R45" i="5" s="1"/>
  <c r="G34" i="3"/>
  <c r="F29" i="3"/>
  <c r="H23" i="3"/>
  <c r="R29" i="5" s="1"/>
  <c r="H108" i="3"/>
  <c r="R114" i="5" s="1"/>
  <c r="G103" i="3"/>
  <c r="F98" i="3"/>
  <c r="H92" i="3"/>
  <c r="R98" i="5" s="1"/>
  <c r="G87" i="3"/>
  <c r="F82" i="3"/>
  <c r="H76" i="3"/>
  <c r="R82" i="5" s="1"/>
  <c r="G71" i="3"/>
  <c r="F66" i="3"/>
  <c r="H60" i="3"/>
  <c r="R66" i="5" s="1"/>
  <c r="G55" i="3"/>
  <c r="F50" i="3"/>
  <c r="H44" i="3"/>
  <c r="R50" i="5" s="1"/>
  <c r="G39" i="3"/>
  <c r="F34" i="3"/>
  <c r="H28" i="3"/>
  <c r="R34" i="5" s="1"/>
  <c r="G23" i="3"/>
  <c r="G108" i="3"/>
  <c r="F103" i="3"/>
  <c r="H97" i="3"/>
  <c r="R103" i="5" s="1"/>
  <c r="G92" i="3"/>
  <c r="F87" i="3"/>
  <c r="H81" i="3"/>
  <c r="R87" i="5" s="1"/>
  <c r="G76" i="3"/>
  <c r="F71" i="3"/>
  <c r="H65" i="3"/>
  <c r="R71" i="5" s="1"/>
  <c r="G60" i="3"/>
  <c r="F55" i="3"/>
  <c r="H49" i="3"/>
  <c r="R55" i="5" s="1"/>
  <c r="G44" i="3"/>
  <c r="F39" i="3"/>
  <c r="H33" i="3"/>
  <c r="R39" i="5" s="1"/>
  <c r="G28" i="3"/>
  <c r="F23" i="3"/>
  <c r="F108" i="3"/>
  <c r="H102" i="3"/>
  <c r="R108" i="5" s="1"/>
  <c r="G97" i="3"/>
  <c r="F92" i="3"/>
  <c r="H86" i="3"/>
  <c r="R92" i="5" s="1"/>
  <c r="G81" i="3"/>
  <c r="F76" i="3"/>
  <c r="H70" i="3"/>
  <c r="R76" i="5" s="1"/>
  <c r="G65" i="3"/>
  <c r="F60" i="3"/>
  <c r="H54" i="3"/>
  <c r="R60" i="5" s="1"/>
  <c r="G49" i="3"/>
  <c r="F44" i="3"/>
  <c r="H38" i="3"/>
  <c r="R44" i="5" s="1"/>
  <c r="G33" i="3"/>
  <c r="F28" i="3"/>
  <c r="H22" i="3"/>
  <c r="R28" i="5" s="1"/>
  <c r="H107" i="3"/>
  <c r="R113" i="5" s="1"/>
  <c r="G102" i="3"/>
  <c r="F97" i="3"/>
  <c r="H91" i="3"/>
  <c r="R97" i="5" s="1"/>
  <c r="G86" i="3"/>
  <c r="F81" i="3"/>
  <c r="H75" i="3"/>
  <c r="R81" i="5" s="1"/>
  <c r="G70" i="3"/>
  <c r="F65" i="3"/>
  <c r="H59" i="3"/>
  <c r="R65" i="5" s="1"/>
  <c r="G54" i="3"/>
  <c r="F49" i="3"/>
  <c r="H43" i="3"/>
  <c r="R49" i="5" s="1"/>
  <c r="G38" i="3"/>
  <c r="F33" i="3"/>
  <c r="H27" i="3"/>
  <c r="R33" i="5" s="1"/>
  <c r="G22" i="3"/>
  <c r="H112" i="3"/>
  <c r="G107" i="3"/>
  <c r="F102" i="3"/>
  <c r="H96" i="3"/>
  <c r="R102" i="5" s="1"/>
  <c r="G91" i="3"/>
  <c r="F86" i="3"/>
  <c r="H80" i="3"/>
  <c r="R86" i="5" s="1"/>
  <c r="G75" i="3"/>
  <c r="F70" i="3"/>
  <c r="H64" i="3"/>
  <c r="R70" i="5" s="1"/>
  <c r="G59" i="3"/>
  <c r="F54" i="3"/>
  <c r="H48" i="3"/>
  <c r="R54" i="5" s="1"/>
  <c r="G43" i="3"/>
  <c r="F38" i="3"/>
  <c r="H32" i="3"/>
  <c r="R38" i="5" s="1"/>
  <c r="G27" i="3"/>
  <c r="F22" i="3"/>
  <c r="G112" i="3"/>
  <c r="F107" i="3"/>
  <c r="H101" i="3"/>
  <c r="R107" i="5" s="1"/>
  <c r="G96" i="3"/>
  <c r="F91" i="3"/>
  <c r="H85" i="3"/>
  <c r="R91" i="5" s="1"/>
  <c r="G80" i="3"/>
  <c r="F75" i="3"/>
  <c r="H69" i="3"/>
  <c r="R75" i="5" s="1"/>
  <c r="G64" i="3"/>
  <c r="F59" i="3"/>
  <c r="H53" i="3"/>
  <c r="R59" i="5" s="1"/>
  <c r="G48" i="3"/>
  <c r="F43" i="3"/>
  <c r="H37" i="3"/>
  <c r="R43" i="5" s="1"/>
  <c r="G32" i="3"/>
  <c r="F27" i="3"/>
  <c r="H21" i="3"/>
  <c r="R27" i="5" s="1"/>
  <c r="F112" i="3"/>
  <c r="H106" i="3"/>
  <c r="R112" i="5" s="1"/>
  <c r="G101" i="3"/>
  <c r="F96" i="3"/>
  <c r="H90" i="3"/>
  <c r="R96" i="5" s="1"/>
  <c r="G85" i="3"/>
  <c r="F80" i="3"/>
  <c r="H74" i="3"/>
  <c r="R80" i="5" s="1"/>
  <c r="G69" i="3"/>
  <c r="F64" i="3"/>
  <c r="H58" i="3"/>
  <c r="R64" i="5" s="1"/>
  <c r="G53" i="3"/>
  <c r="F48" i="3"/>
  <c r="H42" i="3"/>
  <c r="R48" i="5" s="1"/>
  <c r="G37" i="3"/>
  <c r="F32" i="3"/>
  <c r="H26" i="3"/>
  <c r="R32" i="5" s="1"/>
  <c r="G21" i="3"/>
  <c r="H111" i="3"/>
  <c r="R117" i="5" s="1"/>
  <c r="G106" i="3"/>
  <c r="F101" i="3"/>
  <c r="H95" i="3"/>
  <c r="R101" i="5" s="1"/>
  <c r="G90" i="3"/>
  <c r="F85" i="3"/>
  <c r="H79" i="3"/>
  <c r="R85" i="5" s="1"/>
  <c r="G74" i="3"/>
  <c r="F69" i="3"/>
  <c r="H63" i="3"/>
  <c r="R69" i="5" s="1"/>
  <c r="G58" i="3"/>
  <c r="F53" i="3"/>
  <c r="H47" i="3"/>
  <c r="R53" i="5" s="1"/>
  <c r="G42" i="3"/>
  <c r="F37" i="3"/>
  <c r="H31" i="3"/>
  <c r="R37" i="5" s="1"/>
  <c r="G26" i="3"/>
  <c r="F21" i="3"/>
  <c r="G111" i="3"/>
  <c r="F106" i="3"/>
  <c r="H100" i="3"/>
  <c r="R106" i="5" s="1"/>
  <c r="G95" i="3"/>
  <c r="F90" i="3"/>
  <c r="H84" i="3"/>
  <c r="R90" i="5" s="1"/>
  <c r="G79" i="3"/>
  <c r="F74" i="3"/>
  <c r="H68" i="3"/>
  <c r="R74" i="5" s="1"/>
  <c r="G63" i="3"/>
  <c r="F58" i="3"/>
  <c r="H52" i="3"/>
  <c r="R58" i="5" s="1"/>
  <c r="G47" i="3"/>
  <c r="F42" i="3"/>
  <c r="H36" i="3"/>
  <c r="R42" i="5" s="1"/>
  <c r="G31" i="3"/>
  <c r="F26" i="3"/>
  <c r="I15" i="5"/>
  <c r="E15" i="5"/>
  <c r="P8" i="5" l="1"/>
  <c r="R7" i="5" s="1"/>
  <c r="S17" i="5"/>
  <c r="V17" i="5" s="1"/>
  <c r="T19" i="5"/>
  <c r="S20" i="5"/>
  <c r="V20" i="5" s="1"/>
  <c r="U21" i="5"/>
  <c r="T22" i="5"/>
  <c r="T23" i="5"/>
  <c r="U24" i="5"/>
  <c r="T25" i="5"/>
  <c r="U26" i="5"/>
  <c r="T27" i="5"/>
  <c r="S28" i="5"/>
  <c r="V28" i="5" s="1"/>
  <c r="T29" i="5"/>
  <c r="U30" i="5"/>
  <c r="U31" i="5"/>
  <c r="T32" i="5"/>
  <c r="U33" i="5"/>
  <c r="U34" i="5"/>
  <c r="T35" i="5"/>
  <c r="T36" i="5"/>
  <c r="U37" i="5"/>
  <c r="U38" i="5"/>
  <c r="S39" i="5"/>
  <c r="V39" i="5" s="1"/>
  <c r="U40" i="5"/>
  <c r="T41" i="5"/>
  <c r="U42" i="5"/>
  <c r="T43" i="5"/>
  <c r="T44" i="5"/>
  <c r="T45" i="5"/>
  <c r="T46" i="5"/>
  <c r="U47" i="5"/>
  <c r="U48" i="5"/>
  <c r="U49" i="5"/>
  <c r="T50" i="5"/>
  <c r="T51" i="5"/>
  <c r="U52" i="5"/>
  <c r="U53" i="5"/>
  <c r="S54" i="5"/>
  <c r="V54" i="5" s="1"/>
  <c r="U55" i="5"/>
  <c r="U56" i="5"/>
  <c r="T57" i="5"/>
  <c r="U58" i="5"/>
  <c r="U59" i="5"/>
  <c r="U60" i="5"/>
  <c r="U61" i="5"/>
  <c r="U62" i="5"/>
  <c r="T63" i="5"/>
  <c r="S64" i="5"/>
  <c r="V64" i="5" s="1"/>
  <c r="T65" i="5"/>
  <c r="U66" i="5"/>
  <c r="U67" i="5"/>
  <c r="U68" i="5"/>
  <c r="U69" i="5"/>
  <c r="U70" i="5"/>
  <c r="S71" i="5"/>
  <c r="V71" i="5" s="1"/>
  <c r="T72" i="5"/>
  <c r="S73" i="5"/>
  <c r="V73" i="5" s="1"/>
  <c r="U74" i="5"/>
  <c r="S75" i="5"/>
  <c r="V75" i="5" s="1"/>
  <c r="U76" i="5"/>
  <c r="T77" i="5"/>
  <c r="T78" i="5"/>
  <c r="U79" i="5"/>
  <c r="U80" i="5"/>
  <c r="U81" i="5"/>
  <c r="U82" i="5"/>
  <c r="U83" i="5"/>
  <c r="S84" i="5"/>
  <c r="V84" i="5" s="1"/>
  <c r="U85" i="5"/>
  <c r="T86" i="5"/>
  <c r="S87" i="5"/>
  <c r="V87" i="5" s="1"/>
  <c r="S88" i="5"/>
  <c r="V88" i="5" s="1"/>
  <c r="U89" i="5"/>
  <c r="S90" i="5"/>
  <c r="V90" i="5" s="1"/>
  <c r="T91" i="5"/>
  <c r="S92" i="5"/>
  <c r="V92" i="5" s="1"/>
  <c r="U93" i="5"/>
  <c r="U94" i="5"/>
  <c r="T95" i="5"/>
  <c r="U96" i="5"/>
  <c r="U97" i="5"/>
  <c r="U98" i="5"/>
  <c r="U99" i="5"/>
  <c r="U100" i="5"/>
  <c r="T101" i="5"/>
  <c r="U102" i="5"/>
  <c r="T103" i="5"/>
  <c r="U104" i="5"/>
  <c r="T105" i="5"/>
  <c r="S106" i="5"/>
  <c r="V106" i="5" s="1"/>
  <c r="S107" i="5"/>
  <c r="V107" i="5" s="1"/>
  <c r="S108" i="5"/>
  <c r="V108" i="5" s="1"/>
  <c r="S109" i="5"/>
  <c r="V109" i="5" s="1"/>
  <c r="U110" i="5"/>
  <c r="U111" i="5"/>
  <c r="T112" i="5"/>
  <c r="U113" i="5"/>
  <c r="T114" i="5"/>
  <c r="S115" i="5"/>
  <c r="V115" i="5" s="1"/>
  <c r="T116" i="5"/>
  <c r="U117" i="5"/>
  <c r="U18" i="5"/>
  <c r="U17" i="5" l="1"/>
  <c r="T17" i="5"/>
  <c r="W17" i="5" s="1"/>
  <c r="U22" i="5"/>
  <c r="W22" i="5" s="1"/>
  <c r="S30" i="5"/>
  <c r="V30" i="5" s="1"/>
  <c r="T30" i="5"/>
  <c r="U45" i="5"/>
  <c r="S21" i="5"/>
  <c r="V21" i="5" s="1"/>
  <c r="S22" i="5"/>
  <c r="V22" i="5" s="1"/>
  <c r="T69" i="5"/>
  <c r="T37" i="5"/>
  <c r="W37" i="5" s="1"/>
  <c r="T38" i="5"/>
  <c r="W38" i="5" s="1"/>
  <c r="T53" i="5"/>
  <c r="U86" i="5"/>
  <c r="W86" i="5" s="1"/>
  <c r="S38" i="5"/>
  <c r="V38" i="5" s="1"/>
  <c r="S29" i="5"/>
  <c r="V29" i="5" s="1"/>
  <c r="S36" i="5"/>
  <c r="V36" i="5" s="1"/>
  <c r="T28" i="5"/>
  <c r="U36" i="5"/>
  <c r="U28" i="5"/>
  <c r="W28" i="5" s="1"/>
  <c r="U20" i="5"/>
  <c r="T20" i="5"/>
  <c r="T24" i="5"/>
  <c r="W24" i="5" s="1"/>
  <c r="S24" i="5"/>
  <c r="V24" i="5" s="1"/>
  <c r="U19" i="5"/>
  <c r="W19" i="5" s="1"/>
  <c r="S19" i="5"/>
  <c r="V19" i="5" s="1"/>
  <c r="T58" i="5"/>
  <c r="W58" i="5" s="1"/>
  <c r="S26" i="5"/>
  <c r="V26" i="5" s="1"/>
  <c r="S50" i="5"/>
  <c r="V50" i="5" s="1"/>
  <c r="U29" i="5"/>
  <c r="W29" i="5" s="1"/>
  <c r="T54" i="5"/>
  <c r="T88" i="5"/>
  <c r="T102" i="5"/>
  <c r="W102" i="5" s="1"/>
  <c r="U54" i="5"/>
  <c r="T26" i="5"/>
  <c r="W26" i="5" s="1"/>
  <c r="S32" i="5"/>
  <c r="V32" i="5" s="1"/>
  <c r="S67" i="5"/>
  <c r="V67" i="5" s="1"/>
  <c r="T55" i="5"/>
  <c r="S27" i="5"/>
  <c r="V27" i="5" s="1"/>
  <c r="T56" i="5"/>
  <c r="S46" i="5"/>
  <c r="V46" i="5" s="1"/>
  <c r="U32" i="5"/>
  <c r="W32" i="5" s="1"/>
  <c r="T21" i="5"/>
  <c r="W21" i="5" s="1"/>
  <c r="U46" i="5"/>
  <c r="W46" i="5" s="1"/>
  <c r="S58" i="5"/>
  <c r="V58" i="5" s="1"/>
  <c r="U27" i="5"/>
  <c r="W27" i="5" s="1"/>
  <c r="S59" i="5"/>
  <c r="V59" i="5" s="1"/>
  <c r="T34" i="5"/>
  <c r="W34" i="5" s="1"/>
  <c r="S34" i="5"/>
  <c r="V34" i="5" s="1"/>
  <c r="U50" i="5"/>
  <c r="W50" i="5" s="1"/>
  <c r="S42" i="5"/>
  <c r="V42" i="5" s="1"/>
  <c r="T42" i="5"/>
  <c r="W42" i="5" s="1"/>
  <c r="S82" i="5"/>
  <c r="V82" i="5" s="1"/>
  <c r="S23" i="5"/>
  <c r="V23" i="5" s="1"/>
  <c r="S62" i="5"/>
  <c r="V62" i="5" s="1"/>
  <c r="T82" i="5"/>
  <c r="U72" i="5"/>
  <c r="W72" i="5" s="1"/>
  <c r="S51" i="5"/>
  <c r="V51" i="5" s="1"/>
  <c r="U23" i="5"/>
  <c r="W23" i="5" s="1"/>
  <c r="T62" i="5"/>
  <c r="W62" i="5" s="1"/>
  <c r="S35" i="5"/>
  <c r="V35" i="5" s="1"/>
  <c r="U35" i="5"/>
  <c r="W35" i="5" s="1"/>
  <c r="U43" i="5"/>
  <c r="S86" i="5"/>
  <c r="V86" i="5" s="1"/>
  <c r="T94" i="5"/>
  <c r="W94" i="5" s="1"/>
  <c r="T110" i="5"/>
  <c r="U75" i="5"/>
  <c r="U51" i="5"/>
  <c r="W51" i="5" s="1"/>
  <c r="S43" i="5"/>
  <c r="V43" i="5" s="1"/>
  <c r="S77" i="5"/>
  <c r="V77" i="5" s="1"/>
  <c r="S78" i="5"/>
  <c r="V78" i="5" s="1"/>
  <c r="U78" i="5"/>
  <c r="W78" i="5" s="1"/>
  <c r="S18" i="5"/>
  <c r="V18" i="5" s="1"/>
  <c r="S74" i="5"/>
  <c r="V74" i="5" s="1"/>
  <c r="S98" i="5"/>
  <c r="V98" i="5" s="1"/>
  <c r="T68" i="5"/>
  <c r="W68" i="5" s="1"/>
  <c r="T83" i="5"/>
  <c r="W36" i="5"/>
  <c r="W55" i="5"/>
  <c r="T96" i="5"/>
  <c r="W96" i="5" s="1"/>
  <c r="T52" i="5"/>
  <c r="W52" i="5" s="1"/>
  <c r="S60" i="5"/>
  <c r="V60" i="5" s="1"/>
  <c r="S44" i="5"/>
  <c r="V44" i="5" s="1"/>
  <c r="T74" i="5"/>
  <c r="W74" i="5" s="1"/>
  <c r="T90" i="5"/>
  <c r="T66" i="5"/>
  <c r="T76" i="5"/>
  <c r="W76" i="5" s="1"/>
  <c r="T104" i="5"/>
  <c r="W104" i="5" s="1"/>
  <c r="U84" i="5"/>
  <c r="U41" i="5"/>
  <c r="W41" i="5" s="1"/>
  <c r="T33" i="5"/>
  <c r="W33" i="5" s="1"/>
  <c r="S25" i="5"/>
  <c r="V25" i="5" s="1"/>
  <c r="S103" i="5"/>
  <c r="V103" i="5" s="1"/>
  <c r="T39" i="5"/>
  <c r="U39" i="5"/>
  <c r="S48" i="5"/>
  <c r="V48" i="5" s="1"/>
  <c r="T71" i="5"/>
  <c r="S85" i="5"/>
  <c r="V85" i="5" s="1"/>
  <c r="T93" i="5"/>
  <c r="W93" i="5" s="1"/>
  <c r="S105" i="5"/>
  <c r="V105" i="5" s="1"/>
  <c r="T48" i="5"/>
  <c r="W48" i="5" s="1"/>
  <c r="T64" i="5"/>
  <c r="U71" i="5"/>
  <c r="U105" i="5"/>
  <c r="W105" i="5" s="1"/>
  <c r="T31" i="5"/>
  <c r="W31" i="5" s="1"/>
  <c r="S40" i="5"/>
  <c r="V40" i="5" s="1"/>
  <c r="U44" i="5"/>
  <c r="W44" i="5" s="1"/>
  <c r="T59" i="5"/>
  <c r="W59" i="5" s="1"/>
  <c r="U64" i="5"/>
  <c r="W64" i="5" s="1"/>
  <c r="U77" i="5"/>
  <c r="W77" i="5" s="1"/>
  <c r="T47" i="5"/>
  <c r="W47" i="5" s="1"/>
  <c r="U57" i="5"/>
  <c r="W57" i="5" s="1"/>
  <c r="S63" i="5"/>
  <c r="V63" i="5" s="1"/>
  <c r="U63" i="5"/>
  <c r="W63" i="5" s="1"/>
  <c r="S31" i="5"/>
  <c r="V31" i="5" s="1"/>
  <c r="T40" i="5"/>
  <c r="W40" i="5" s="1"/>
  <c r="U95" i="5"/>
  <c r="W95" i="5" s="1"/>
  <c r="T107" i="5"/>
  <c r="S65" i="5"/>
  <c r="V65" i="5" s="1"/>
  <c r="S72" i="5"/>
  <c r="V72" i="5" s="1"/>
  <c r="S45" i="5"/>
  <c r="V45" i="5" s="1"/>
  <c r="T49" i="5"/>
  <c r="W49" i="5" s="1"/>
  <c r="S55" i="5"/>
  <c r="V55" i="5" s="1"/>
  <c r="T87" i="5"/>
  <c r="S96" i="5"/>
  <c r="V96" i="5" s="1"/>
  <c r="T108" i="5"/>
  <c r="S41" i="5"/>
  <c r="V41" i="5" s="1"/>
  <c r="T60" i="5"/>
  <c r="W60" i="5" s="1"/>
  <c r="S80" i="5"/>
  <c r="V80" i="5" s="1"/>
  <c r="U88" i="5"/>
  <c r="U109" i="5"/>
  <c r="T73" i="5"/>
  <c r="S56" i="5"/>
  <c r="V56" i="5" s="1"/>
  <c r="T61" i="5"/>
  <c r="W61" i="5" s="1"/>
  <c r="T67" i="5"/>
  <c r="W67" i="5" s="1"/>
  <c r="T89" i="5"/>
  <c r="W89" i="5" s="1"/>
  <c r="T99" i="5"/>
  <c r="W99" i="5" s="1"/>
  <c r="U112" i="5"/>
  <c r="W112" i="5" s="1"/>
  <c r="S68" i="5"/>
  <c r="V68" i="5" s="1"/>
  <c r="T100" i="5"/>
  <c r="W100" i="5" s="1"/>
  <c r="S91" i="5"/>
  <c r="V91" i="5" s="1"/>
  <c r="T115" i="5"/>
  <c r="S47" i="5"/>
  <c r="V47" i="5" s="1"/>
  <c r="S57" i="5"/>
  <c r="V57" i="5" s="1"/>
  <c r="T75" i="5"/>
  <c r="S83" i="5"/>
  <c r="V83" i="5" s="1"/>
  <c r="U91" i="5"/>
  <c r="W91" i="5" s="1"/>
  <c r="S102" i="5"/>
  <c r="V102" i="5" s="1"/>
  <c r="T117" i="5"/>
  <c r="W117" i="5" s="1"/>
  <c r="T113" i="5"/>
  <c r="W113" i="5" s="1"/>
  <c r="W45" i="5"/>
  <c r="U25" i="5"/>
  <c r="W25" i="5" s="1"/>
  <c r="W30" i="5"/>
  <c r="T70" i="5"/>
  <c r="W70" i="5" s="1"/>
  <c r="T92" i="5"/>
  <c r="W82" i="5"/>
  <c r="U101" i="5"/>
  <c r="W101" i="5" s="1"/>
  <c r="U107" i="5"/>
  <c r="U115" i="5"/>
  <c r="U92" i="5"/>
  <c r="S97" i="5"/>
  <c r="V97" i="5" s="1"/>
  <c r="U108" i="5"/>
  <c r="T97" i="5"/>
  <c r="W97" i="5" s="1"/>
  <c r="U116" i="5"/>
  <c r="W116" i="5" s="1"/>
  <c r="S69" i="5"/>
  <c r="V69" i="5" s="1"/>
  <c r="U73" i="5"/>
  <c r="U87" i="5"/>
  <c r="S93" i="5"/>
  <c r="V93" i="5" s="1"/>
  <c r="U103" i="5"/>
  <c r="W103" i="5" s="1"/>
  <c r="T109" i="5"/>
  <c r="S117" i="5"/>
  <c r="V117" i="5" s="1"/>
  <c r="S52" i="5"/>
  <c r="V52" i="5" s="1"/>
  <c r="U65" i="5"/>
  <c r="W65" i="5" s="1"/>
  <c r="S99" i="5"/>
  <c r="V99" i="5" s="1"/>
  <c r="S104" i="5"/>
  <c r="V104" i="5" s="1"/>
  <c r="S110" i="5"/>
  <c r="V110" i="5" s="1"/>
  <c r="S33" i="5"/>
  <c r="V33" i="5" s="1"/>
  <c r="S37" i="5"/>
  <c r="V37" i="5" s="1"/>
  <c r="S61" i="5"/>
  <c r="V61" i="5" s="1"/>
  <c r="S66" i="5"/>
  <c r="V66" i="5" s="1"/>
  <c r="S70" i="5"/>
  <c r="V70" i="5" s="1"/>
  <c r="S79" i="5"/>
  <c r="V79" i="5" s="1"/>
  <c r="T84" i="5"/>
  <c r="S89" i="5"/>
  <c r="V89" i="5" s="1"/>
  <c r="S94" i="5"/>
  <c r="V94" i="5" s="1"/>
  <c r="S49" i="5"/>
  <c r="V49" i="5" s="1"/>
  <c r="S53" i="5"/>
  <c r="V53" i="5" s="1"/>
  <c r="T80" i="5"/>
  <c r="W80" i="5" s="1"/>
  <c r="S100" i="5"/>
  <c r="V100" i="5" s="1"/>
  <c r="S113" i="5"/>
  <c r="V113" i="5" s="1"/>
  <c r="S81" i="5"/>
  <c r="V81" i="5" s="1"/>
  <c r="T85" i="5"/>
  <c r="W85" i="5" s="1"/>
  <c r="S95" i="5"/>
  <c r="V95" i="5" s="1"/>
  <c r="T106" i="5"/>
  <c r="T81" i="5"/>
  <c r="W81" i="5" s="1"/>
  <c r="W54" i="5"/>
  <c r="S76" i="5"/>
  <c r="V76" i="5" s="1"/>
  <c r="S101" i="5"/>
  <c r="V101" i="5" s="1"/>
  <c r="W66" i="5"/>
  <c r="U114" i="5"/>
  <c r="W114" i="5" s="1"/>
  <c r="W43" i="5"/>
  <c r="U106" i="5"/>
  <c r="U90" i="5"/>
  <c r="T79" i="5"/>
  <c r="W79" i="5" s="1"/>
  <c r="T98" i="5"/>
  <c r="W98" i="5" s="1"/>
  <c r="S111" i="5"/>
  <c r="V111" i="5" s="1"/>
  <c r="W56" i="5"/>
  <c r="T111" i="5"/>
  <c r="W111" i="5" s="1"/>
  <c r="S116" i="5"/>
  <c r="V116" i="5" s="1"/>
  <c r="W53" i="5"/>
  <c r="W83" i="5"/>
  <c r="W110" i="5"/>
  <c r="W69" i="5"/>
  <c r="S114" i="5"/>
  <c r="V114" i="5" s="1"/>
  <c r="S112" i="5"/>
  <c r="V112" i="5" s="1"/>
  <c r="T18" i="5"/>
  <c r="W18" i="5" s="1"/>
  <c r="W84" i="5" l="1"/>
  <c r="W90" i="5"/>
  <c r="W20" i="5"/>
  <c r="W87" i="5"/>
  <c r="W88" i="5"/>
  <c r="W71" i="5"/>
  <c r="W39" i="5"/>
  <c r="W115" i="5"/>
  <c r="W75" i="5"/>
  <c r="W92" i="5"/>
  <c r="W106" i="5"/>
  <c r="W107" i="5"/>
  <c r="W73" i="5"/>
  <c r="W108" i="5"/>
  <c r="W109" i="5"/>
  <c r="I6" i="5"/>
  <c r="X118" i="5"/>
  <c r="G7" i="5" s="1"/>
  <c r="Y118" i="5" l="1"/>
  <c r="G8" i="5" s="1"/>
</calcChain>
</file>

<file path=xl/sharedStrings.xml><?xml version="1.0" encoding="utf-8"?>
<sst xmlns="http://schemas.openxmlformats.org/spreadsheetml/2006/main" count="456" uniqueCount="364">
  <si>
    <t>1．専門研修基幹施設情報</t>
    <rPh sb="1" eb="2">
      <t>シンリョウセンコウイボシュウテイインケイサンショ</t>
    </rPh>
    <rPh sb="2" eb="6">
      <t>センモンケンシュウ</t>
    </rPh>
    <rPh sb="6" eb="8">
      <t>キカン</t>
    </rPh>
    <rPh sb="8" eb="10">
      <t>キカンシセツ</t>
    </rPh>
    <rPh sb="10" eb="12">
      <t>ジョウホウ</t>
    </rPh>
    <phoneticPr fontId="6"/>
  </si>
  <si>
    <t>2．専門研修施設群の構成と診療実績情報</t>
    <rPh sb="1" eb="2">
      <t>シンリョウセンコウイボシュウテイインケイサンショ</t>
    </rPh>
    <rPh sb="2" eb="6">
      <t>センモンケンシュウ</t>
    </rPh>
    <rPh sb="6" eb="9">
      <t>シセツグn</t>
    </rPh>
    <rPh sb="10" eb="12">
      <t>コウセイト</t>
    </rPh>
    <rPh sb="13" eb="17">
      <t>シンリョウジッセキ</t>
    </rPh>
    <rPh sb="17" eb="19">
      <t>ジョウホウ</t>
    </rPh>
    <phoneticPr fontId="6"/>
  </si>
  <si>
    <t>3．専攻医募集定員</t>
    <rPh sb="1" eb="2">
      <t>シンリョウセンコウイボシュウテイインケイサンショ</t>
    </rPh>
    <rPh sb="2" eb="5">
      <t>センコウイ</t>
    </rPh>
    <rPh sb="5" eb="7">
      <t>ボシュウ</t>
    </rPh>
    <rPh sb="7" eb="9">
      <t>テイイン</t>
    </rPh>
    <phoneticPr fontId="6"/>
  </si>
  <si>
    <t>地域医療への配慮等に伴う専攻医受入数の調整</t>
    <phoneticPr fontId="5"/>
  </si>
  <si>
    <t>下表の入力欄に入力を行い、以下の入力不備がなくなることを確認して下さい。</t>
    <rPh sb="0" eb="1">
      <t xml:space="preserve">シタガッタ </t>
    </rPh>
    <rPh sb="3" eb="6">
      <t xml:space="preserve">ニュウリョクランニ </t>
    </rPh>
    <rPh sb="7" eb="9">
      <t xml:space="preserve">ニュウリョクヲ </t>
    </rPh>
    <rPh sb="10" eb="11">
      <t xml:space="preserve">オコナイ </t>
    </rPh>
    <rPh sb="13" eb="15">
      <t xml:space="preserve">イカノ </t>
    </rPh>
    <rPh sb="16" eb="20">
      <t xml:space="preserve">ニュウリョクフビガ </t>
    </rPh>
    <rPh sb="28" eb="30">
      <t xml:space="preserve">カクニンシテクダサイ </t>
    </rPh>
    <phoneticPr fontId="5"/>
  </si>
  <si>
    <t>新規募集する専攻医の希望数が「専攻医受け入れ数の基準から算出した
専攻医受け入れ上限数」を超える場合、その理由を以下に記載して下さい。</t>
    <rPh sb="56" eb="58">
      <t xml:space="preserve">イカニ </t>
    </rPh>
    <rPh sb="62" eb="63">
      <t xml:space="preserve">クダサイ </t>
    </rPh>
    <phoneticPr fontId="5"/>
  </si>
  <si>
    <t>専門研修プログラム名：</t>
    <rPh sb="0" eb="4">
      <t>センモンケンシュウ</t>
    </rPh>
    <rPh sb="9" eb="10">
      <t>メイショウ</t>
    </rPh>
    <phoneticPr fontId="5"/>
  </si>
  <si>
    <t>※ 入力不備の確認 →</t>
    <rPh sb="2" eb="6">
      <t>ニュウリョクフビノ</t>
    </rPh>
    <rPh sb="7" eb="9">
      <t>カクニン</t>
    </rPh>
    <phoneticPr fontId="5"/>
  </si>
  <si>
    <t>専門研修基幹施設名：</t>
    <rPh sb="0" eb="4">
      <t>センモンケンシュウ</t>
    </rPh>
    <rPh sb="4" eb="8">
      <t>キカンシセツ</t>
    </rPh>
    <rPh sb="8" eb="9">
      <t>メイショウ</t>
    </rPh>
    <phoneticPr fontId="5"/>
  </si>
  <si>
    <t>当プログラムとして新規募集
する専攻医の希望数：</t>
    <rPh sb="0" eb="4">
      <t>センモンケンシュウ</t>
    </rPh>
    <rPh sb="9" eb="10">
      <t>メイショウ</t>
    </rPh>
    <phoneticPr fontId="5"/>
  </si>
  <si>
    <t>名</t>
    <rPh sb="0" eb="1">
      <t>メイ</t>
    </rPh>
    <phoneticPr fontId="5"/>
  </si>
  <si>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5"/>
  </si>
  <si>
    <t>指導医数</t>
    <rPh sb="0" eb="4">
      <t>シセツジョウキンカクザイセキ</t>
    </rPh>
    <phoneticPr fontId="5"/>
  </si>
  <si>
    <t>専門医数
(指導医を含む)</t>
    <rPh sb="0" eb="2">
      <t>シセツ</t>
    </rPh>
    <rPh sb="2" eb="4">
      <t>ジョウキンセンフクム</t>
    </rPh>
    <rPh sb="6" eb="9">
      <t/>
    </rPh>
    <rPh sb="10" eb="11">
      <t xml:space="preserve">フクム </t>
    </rPh>
    <phoneticPr fontId="5"/>
  </si>
  <si>
    <t>専攻医数</t>
    <rPh sb="0" eb="3">
      <t>センコウイ</t>
    </rPh>
    <rPh sb="3" eb="4">
      <t>スウ</t>
    </rPh>
    <phoneticPr fontId="5"/>
  </si>
  <si>
    <t>診療実績：1月から12月までの1年間における症例数</t>
    <rPh sb="0" eb="4">
      <t>シンリョウジッセキ</t>
    </rPh>
    <phoneticPr fontId="5"/>
  </si>
  <si>
    <t>実績年次
(西暦)</t>
    <rPh sb="0" eb="2">
      <t>ジッセキ</t>
    </rPh>
    <phoneticPr fontId="5"/>
  </si>
  <si>
    <t>体外受精（顕微授精を含む）件数</t>
  </si>
  <si>
    <t>婦人科良性腫瘍（類腫瘍を含む）の手術件数</t>
  </si>
  <si>
    <t>婦人科悪性腫瘍（浸潤がんのみ）の初回治療症例数</t>
    <phoneticPr fontId="5"/>
  </si>
  <si>
    <t>妊娠22週以降の分娩数（帝王切開を含む）</t>
  </si>
  <si>
    <t>指導医按分数</t>
    <rPh sb="0" eb="2">
      <t>シドウイ</t>
    </rPh>
    <rPh sb="2" eb="3">
      <t>イシ</t>
    </rPh>
    <rPh sb="3" eb="5">
      <t>アンブン</t>
    </rPh>
    <rPh sb="5" eb="6">
      <t>スウ</t>
    </rPh>
    <phoneticPr fontId="5"/>
  </si>
  <si>
    <t>記入確認</t>
    <rPh sb="0" eb="2">
      <t>キニュウ</t>
    </rPh>
    <rPh sb="2" eb="4">
      <t>カクニn</t>
    </rPh>
    <phoneticPr fontId="5"/>
  </si>
  <si>
    <t>専攻医数2018年度</t>
    <rPh sb="0" eb="3">
      <t>センコウイ</t>
    </rPh>
    <rPh sb="3" eb="4">
      <t>スウ</t>
    </rPh>
    <rPh sb="8" eb="10">
      <t>ネンド</t>
    </rPh>
    <phoneticPr fontId="5"/>
  </si>
  <si>
    <t>専攻医数2019年度</t>
    <rPh sb="0" eb="3">
      <t>センコウイ</t>
    </rPh>
    <rPh sb="3" eb="4">
      <t>スウ</t>
    </rPh>
    <rPh sb="8" eb="10">
      <t>ネンド</t>
    </rPh>
    <phoneticPr fontId="5"/>
  </si>
  <si>
    <t>基幹</t>
    <rPh sb="0" eb="2">
      <t>キカン</t>
    </rPh>
    <phoneticPr fontId="5"/>
  </si>
  <si>
    <t>連携1</t>
    <rPh sb="0" eb="2">
      <t>レンケイシセツ</t>
    </rPh>
    <phoneticPr fontId="5"/>
  </si>
  <si>
    <t>連携2</t>
    <rPh sb="0" eb="2">
      <t>レンケイシセツ</t>
    </rPh>
    <phoneticPr fontId="5"/>
  </si>
  <si>
    <t>連携3</t>
    <rPh sb="0" eb="2">
      <t>レンケイシセツ</t>
    </rPh>
    <phoneticPr fontId="5"/>
  </si>
  <si>
    <t>連携4</t>
    <rPh sb="0" eb="2">
      <t>レンケイシセツ</t>
    </rPh>
    <phoneticPr fontId="5"/>
  </si>
  <si>
    <t>連携5</t>
    <rPh sb="0" eb="2">
      <t>レンケイシセツ</t>
    </rPh>
    <phoneticPr fontId="5"/>
  </si>
  <si>
    <t>連携6</t>
    <rPh sb="0" eb="2">
      <t>レンケイシセツ</t>
    </rPh>
    <phoneticPr fontId="5"/>
  </si>
  <si>
    <t>連携7</t>
    <rPh sb="0" eb="2">
      <t>レンケイシセツ</t>
    </rPh>
    <phoneticPr fontId="5"/>
  </si>
  <si>
    <t>連携8</t>
    <rPh sb="0" eb="2">
      <t>レンケイシセツ</t>
    </rPh>
    <phoneticPr fontId="5"/>
  </si>
  <si>
    <t>連携9</t>
    <rPh sb="0" eb="2">
      <t>レンケイシセツ</t>
    </rPh>
    <phoneticPr fontId="5"/>
  </si>
  <si>
    <t>連携10</t>
    <rPh sb="0" eb="2">
      <t>レンケイシセツ</t>
    </rPh>
    <phoneticPr fontId="5"/>
  </si>
  <si>
    <t>連携11</t>
    <rPh sb="0" eb="2">
      <t>レンケイシセツ</t>
    </rPh>
    <phoneticPr fontId="5"/>
  </si>
  <si>
    <t>連携12</t>
    <rPh sb="0" eb="2">
      <t>レンケイシセツ</t>
    </rPh>
    <phoneticPr fontId="5"/>
  </si>
  <si>
    <t>連携13</t>
    <rPh sb="0" eb="2">
      <t>レンケイシセツ</t>
    </rPh>
    <phoneticPr fontId="5"/>
  </si>
  <si>
    <t>連携14</t>
    <rPh sb="0" eb="2">
      <t>レンケイシセツ</t>
    </rPh>
    <phoneticPr fontId="5"/>
  </si>
  <si>
    <t>連携15</t>
    <rPh sb="0" eb="2">
      <t>レンケイシセツ</t>
    </rPh>
    <phoneticPr fontId="5"/>
  </si>
  <si>
    <t>連携16</t>
    <rPh sb="0" eb="2">
      <t>レンケイシセツ</t>
    </rPh>
    <phoneticPr fontId="5"/>
  </si>
  <si>
    <t>連携17</t>
    <rPh sb="0" eb="2">
      <t>レンケイシセツ</t>
    </rPh>
    <phoneticPr fontId="5"/>
  </si>
  <si>
    <t>連携18</t>
    <rPh sb="0" eb="2">
      <t>レンケイシセツ</t>
    </rPh>
    <phoneticPr fontId="5"/>
  </si>
  <si>
    <t>連携19</t>
    <rPh sb="0" eb="2">
      <t>レンケイシセツ</t>
    </rPh>
    <phoneticPr fontId="5"/>
  </si>
  <si>
    <t>連携20</t>
    <rPh sb="0" eb="2">
      <t>レンケイシセツ</t>
    </rPh>
    <phoneticPr fontId="5"/>
  </si>
  <si>
    <t>連携21</t>
    <rPh sb="0" eb="2">
      <t>レンケイシセツ</t>
    </rPh>
    <phoneticPr fontId="5"/>
  </si>
  <si>
    <t>連携22</t>
    <rPh sb="0" eb="2">
      <t>レンケイシセツ</t>
    </rPh>
    <phoneticPr fontId="5"/>
  </si>
  <si>
    <t>連携23</t>
    <rPh sb="0" eb="2">
      <t>レンケイシセツ</t>
    </rPh>
    <phoneticPr fontId="5"/>
  </si>
  <si>
    <t>連携24</t>
    <rPh sb="0" eb="2">
      <t>レンケイシセツ</t>
    </rPh>
    <phoneticPr fontId="5"/>
  </si>
  <si>
    <t>連携25</t>
    <rPh sb="0" eb="2">
      <t>レンケイシセツ</t>
    </rPh>
    <phoneticPr fontId="5"/>
  </si>
  <si>
    <t>連携26</t>
    <rPh sb="0" eb="2">
      <t>レンケイシセツ</t>
    </rPh>
    <phoneticPr fontId="5"/>
  </si>
  <si>
    <t>連携27</t>
    <rPh sb="0" eb="2">
      <t>レンケイシセツ</t>
    </rPh>
    <phoneticPr fontId="5"/>
  </si>
  <si>
    <t>連携28</t>
    <rPh sb="0" eb="2">
      <t>レンケイシセツ</t>
    </rPh>
    <phoneticPr fontId="5"/>
  </si>
  <si>
    <t>連携29</t>
    <rPh sb="0" eb="2">
      <t>レンケイシセツ</t>
    </rPh>
    <phoneticPr fontId="5"/>
  </si>
  <si>
    <t>連携30</t>
    <rPh sb="0" eb="2">
      <t>レンケイシセツ</t>
    </rPh>
    <phoneticPr fontId="5"/>
  </si>
  <si>
    <t>連携31</t>
    <rPh sb="0" eb="2">
      <t>レンケイシセツ</t>
    </rPh>
    <phoneticPr fontId="5"/>
  </si>
  <si>
    <t>連携32</t>
    <rPh sb="0" eb="2">
      <t>レンケイシセツ</t>
    </rPh>
    <phoneticPr fontId="5"/>
  </si>
  <si>
    <t>連携33</t>
    <rPh sb="0" eb="2">
      <t>レンケイシセツ</t>
    </rPh>
    <phoneticPr fontId="5"/>
  </si>
  <si>
    <t>連携34</t>
    <rPh sb="0" eb="2">
      <t>レンケイシセツ</t>
    </rPh>
    <phoneticPr fontId="5"/>
  </si>
  <si>
    <t>連携35</t>
    <rPh sb="0" eb="2">
      <t>レンケイシセツ</t>
    </rPh>
    <phoneticPr fontId="5"/>
  </si>
  <si>
    <t>連携36</t>
    <rPh sb="0" eb="2">
      <t>レンケイシセツ</t>
    </rPh>
    <phoneticPr fontId="5"/>
  </si>
  <si>
    <t>連携37</t>
    <rPh sb="0" eb="2">
      <t>レンケイシセツ</t>
    </rPh>
    <phoneticPr fontId="5"/>
  </si>
  <si>
    <t>連携38</t>
    <rPh sb="0" eb="2">
      <t>レンケイシセツ</t>
    </rPh>
    <phoneticPr fontId="5"/>
  </si>
  <si>
    <t>連携39</t>
    <rPh sb="0" eb="2">
      <t>レンケイシセツ</t>
    </rPh>
    <phoneticPr fontId="5"/>
  </si>
  <si>
    <t>連携40</t>
    <rPh sb="0" eb="2">
      <t>レンケイシセツ</t>
    </rPh>
    <phoneticPr fontId="5"/>
  </si>
  <si>
    <t>連携41</t>
    <rPh sb="0" eb="2">
      <t>レンケイシセツ</t>
    </rPh>
    <phoneticPr fontId="5"/>
  </si>
  <si>
    <t>連携42</t>
    <rPh sb="0" eb="2">
      <t>レンケイシセツ</t>
    </rPh>
    <phoneticPr fontId="5"/>
  </si>
  <si>
    <t>連携43</t>
    <rPh sb="0" eb="2">
      <t>レンケイシセツ</t>
    </rPh>
    <phoneticPr fontId="5"/>
  </si>
  <si>
    <t>連携44</t>
    <rPh sb="0" eb="2">
      <t>レンケイシセツ</t>
    </rPh>
    <phoneticPr fontId="5"/>
  </si>
  <si>
    <t>連携45</t>
    <rPh sb="0" eb="2">
      <t>レンケイシセツ</t>
    </rPh>
    <phoneticPr fontId="5"/>
  </si>
  <si>
    <t>連携46</t>
    <rPh sb="0" eb="2">
      <t>レンケイシセツ</t>
    </rPh>
    <phoneticPr fontId="5"/>
  </si>
  <si>
    <t>連携47</t>
    <rPh sb="0" eb="2">
      <t>レンケイシセツ</t>
    </rPh>
    <phoneticPr fontId="5"/>
  </si>
  <si>
    <t>連携48</t>
    <rPh sb="0" eb="2">
      <t>レンケイシセツ</t>
    </rPh>
    <phoneticPr fontId="5"/>
  </si>
  <si>
    <t>連携49</t>
    <rPh sb="0" eb="2">
      <t>レンケイシセツ</t>
    </rPh>
    <phoneticPr fontId="5"/>
  </si>
  <si>
    <t>連携50</t>
    <rPh sb="0" eb="2">
      <t>レンケイシセツ</t>
    </rPh>
    <phoneticPr fontId="5"/>
  </si>
  <si>
    <t>連携51</t>
    <rPh sb="0" eb="2">
      <t>レンケイシセツ</t>
    </rPh>
    <phoneticPr fontId="5"/>
  </si>
  <si>
    <t>連携52</t>
    <rPh sb="0" eb="2">
      <t>レンケイシセツ</t>
    </rPh>
    <phoneticPr fontId="5"/>
  </si>
  <si>
    <t>連携53</t>
    <rPh sb="0" eb="2">
      <t>レンケイシセツ</t>
    </rPh>
    <phoneticPr fontId="5"/>
  </si>
  <si>
    <t>連携54</t>
    <rPh sb="0" eb="2">
      <t>レンケイシセツ</t>
    </rPh>
    <phoneticPr fontId="5"/>
  </si>
  <si>
    <t>連携55</t>
    <rPh sb="0" eb="2">
      <t>レンケイシセツ</t>
    </rPh>
    <phoneticPr fontId="5"/>
  </si>
  <si>
    <t>連携56</t>
    <rPh sb="0" eb="2">
      <t>レンケイシセツ</t>
    </rPh>
    <phoneticPr fontId="5"/>
  </si>
  <si>
    <t>連携57</t>
    <rPh sb="0" eb="2">
      <t>レンケイシセツ</t>
    </rPh>
    <phoneticPr fontId="5"/>
  </si>
  <si>
    <t>連携58</t>
    <rPh sb="0" eb="2">
      <t>レンケイシセツ</t>
    </rPh>
    <phoneticPr fontId="5"/>
  </si>
  <si>
    <t>連携59</t>
    <rPh sb="0" eb="2">
      <t>レンケイシセツ</t>
    </rPh>
    <phoneticPr fontId="5"/>
  </si>
  <si>
    <t>連携60</t>
    <rPh sb="0" eb="2">
      <t>レンケイシセツ</t>
    </rPh>
    <phoneticPr fontId="5"/>
  </si>
  <si>
    <t>連携61</t>
    <rPh sb="0" eb="2">
      <t>レンケイシセツ</t>
    </rPh>
    <phoneticPr fontId="5"/>
  </si>
  <si>
    <t>連携62</t>
    <rPh sb="0" eb="2">
      <t>レンケイシセツ</t>
    </rPh>
    <phoneticPr fontId="5"/>
  </si>
  <si>
    <t>連携63</t>
    <rPh sb="0" eb="2">
      <t>レンケイシセツ</t>
    </rPh>
    <phoneticPr fontId="5"/>
  </si>
  <si>
    <t>連携64</t>
    <rPh sb="0" eb="2">
      <t>レンケイシセツ</t>
    </rPh>
    <phoneticPr fontId="5"/>
  </si>
  <si>
    <t>連携65</t>
    <rPh sb="0" eb="2">
      <t>レンケイシセツ</t>
    </rPh>
    <phoneticPr fontId="5"/>
  </si>
  <si>
    <t>連携66</t>
    <rPh sb="0" eb="2">
      <t>レンケイシセツ</t>
    </rPh>
    <phoneticPr fontId="5"/>
  </si>
  <si>
    <t>連携67</t>
    <rPh sb="0" eb="2">
      <t>レンケイシセツ</t>
    </rPh>
    <phoneticPr fontId="5"/>
  </si>
  <si>
    <t>連携68</t>
    <rPh sb="0" eb="2">
      <t>レンケイシセツ</t>
    </rPh>
    <phoneticPr fontId="5"/>
  </si>
  <si>
    <t>連携69</t>
    <rPh sb="0" eb="2">
      <t>レンケイシセツ</t>
    </rPh>
    <phoneticPr fontId="5"/>
  </si>
  <si>
    <t>連携70</t>
    <rPh sb="0" eb="2">
      <t>レンケイシセツ</t>
    </rPh>
    <phoneticPr fontId="5"/>
  </si>
  <si>
    <t>連携71</t>
    <rPh sb="0" eb="2">
      <t>レンケイシセツ</t>
    </rPh>
    <phoneticPr fontId="5"/>
  </si>
  <si>
    <t>連携72</t>
    <rPh sb="0" eb="2">
      <t>レンケイシセツ</t>
    </rPh>
    <phoneticPr fontId="5"/>
  </si>
  <si>
    <t>連携73</t>
    <rPh sb="0" eb="2">
      <t>レンケイシセツ</t>
    </rPh>
    <phoneticPr fontId="5"/>
  </si>
  <si>
    <t>連携74</t>
    <rPh sb="0" eb="2">
      <t>レンケイシセツ</t>
    </rPh>
    <phoneticPr fontId="5"/>
  </si>
  <si>
    <t>連携75</t>
    <rPh sb="0" eb="2">
      <t>レンケイシセツ</t>
    </rPh>
    <phoneticPr fontId="5"/>
  </si>
  <si>
    <t>連携76</t>
    <rPh sb="0" eb="2">
      <t>レンケイシセツ</t>
    </rPh>
    <phoneticPr fontId="5"/>
  </si>
  <si>
    <t>連携77</t>
    <rPh sb="0" eb="2">
      <t>レンケイシセツ</t>
    </rPh>
    <phoneticPr fontId="5"/>
  </si>
  <si>
    <t>連携78</t>
    <rPh sb="0" eb="2">
      <t>レンケイシセツ</t>
    </rPh>
    <phoneticPr fontId="5"/>
  </si>
  <si>
    <t>連携79</t>
    <rPh sb="0" eb="2">
      <t>レンケイシセツ</t>
    </rPh>
    <phoneticPr fontId="5"/>
  </si>
  <si>
    <t>連携80</t>
    <rPh sb="0" eb="2">
      <t>レンケイシセツ</t>
    </rPh>
    <phoneticPr fontId="5"/>
  </si>
  <si>
    <t>連携81</t>
    <rPh sb="0" eb="2">
      <t>レンケイシセツ</t>
    </rPh>
    <phoneticPr fontId="5"/>
  </si>
  <si>
    <t>連携82</t>
    <rPh sb="0" eb="2">
      <t>レンケイシセツ</t>
    </rPh>
    <phoneticPr fontId="5"/>
  </si>
  <si>
    <t>連携83</t>
    <rPh sb="0" eb="2">
      <t>レンケイシセツ</t>
    </rPh>
    <phoneticPr fontId="5"/>
  </si>
  <si>
    <t>連携84</t>
    <rPh sb="0" eb="2">
      <t>レンケイシセツ</t>
    </rPh>
    <phoneticPr fontId="5"/>
  </si>
  <si>
    <t>連携85</t>
    <rPh sb="0" eb="2">
      <t>レンケイシセツ</t>
    </rPh>
    <phoneticPr fontId="5"/>
  </si>
  <si>
    <t>連携86</t>
    <rPh sb="0" eb="2">
      <t>レンケイシセツ</t>
    </rPh>
    <phoneticPr fontId="5"/>
  </si>
  <si>
    <t>連携87</t>
    <rPh sb="0" eb="2">
      <t>レンケイシセツ</t>
    </rPh>
    <phoneticPr fontId="5"/>
  </si>
  <si>
    <t>連携88</t>
    <rPh sb="0" eb="2">
      <t>レンケイシセツ</t>
    </rPh>
    <phoneticPr fontId="5"/>
  </si>
  <si>
    <t>連携89</t>
    <rPh sb="0" eb="2">
      <t>レンケイシセツ</t>
    </rPh>
    <phoneticPr fontId="5"/>
  </si>
  <si>
    <t>連携90</t>
    <rPh sb="0" eb="2">
      <t>レンケイシセツ</t>
    </rPh>
    <phoneticPr fontId="5"/>
  </si>
  <si>
    <t>連携91</t>
    <rPh sb="0" eb="2">
      <t>レンケイシセツ</t>
    </rPh>
    <phoneticPr fontId="5"/>
  </si>
  <si>
    <t>連携92</t>
    <rPh sb="0" eb="2">
      <t>レンケイシセツ</t>
    </rPh>
    <phoneticPr fontId="5"/>
  </si>
  <si>
    <t>連携93</t>
    <rPh sb="0" eb="2">
      <t>レンケイシセツ</t>
    </rPh>
    <phoneticPr fontId="5"/>
  </si>
  <si>
    <t>連携94</t>
    <rPh sb="0" eb="2">
      <t>レンケイシセツ</t>
    </rPh>
    <phoneticPr fontId="5"/>
  </si>
  <si>
    <t>連携95</t>
    <rPh sb="0" eb="2">
      <t>レンケイシセツ</t>
    </rPh>
    <phoneticPr fontId="5"/>
  </si>
  <si>
    <t>連携96</t>
    <rPh sb="0" eb="2">
      <t>レンケイシセツ</t>
    </rPh>
    <phoneticPr fontId="5"/>
  </si>
  <si>
    <t>連携97</t>
    <rPh sb="0" eb="2">
      <t>レンケイシセツ</t>
    </rPh>
    <phoneticPr fontId="5"/>
  </si>
  <si>
    <t>連携98</t>
    <rPh sb="0" eb="2">
      <t>レンケイシセツ</t>
    </rPh>
    <phoneticPr fontId="5"/>
  </si>
  <si>
    <t>連携99</t>
    <rPh sb="0" eb="2">
      <t>レンケイシセツ</t>
    </rPh>
    <phoneticPr fontId="5"/>
  </si>
  <si>
    <t>連携100</t>
    <rPh sb="0" eb="2">
      <t>レンケイシセツ</t>
    </rPh>
    <phoneticPr fontId="5"/>
  </si>
  <si>
    <t>都道府県</t>
    <phoneticPr fontId="6"/>
  </si>
  <si>
    <t>専門研修施設群の構成</t>
    <rPh sb="4" eb="6">
      <t>シセツ</t>
    </rPh>
    <rPh sb="6" eb="7">
      <t>グン</t>
    </rPh>
    <rPh sb="8" eb="10">
      <t>コウセイ</t>
    </rPh>
    <phoneticPr fontId="6"/>
  </si>
  <si>
    <t>↓ 施設ごとのデータ；記入してください ↓</t>
    <rPh sb="2" eb="21">
      <t>キサイ</t>
    </rPh>
    <phoneticPr fontId="5"/>
  </si>
  <si>
    <t>研修プログラム情報</t>
    <rPh sb="0" eb="9">
      <t xml:space="preserve">メイショウ </t>
    </rPh>
    <phoneticPr fontId="6"/>
  </si>
  <si>
    <t>専門研修プログラム名</t>
    <rPh sb="0" eb="2">
      <t xml:space="preserve">センモン </t>
    </rPh>
    <phoneticPr fontId="2"/>
  </si>
  <si>
    <t>施設名</t>
    <rPh sb="0" eb="3">
      <t xml:space="preserve">シセツメイ </t>
    </rPh>
    <phoneticPr fontId="6"/>
  </si>
  <si>
    <t>都道府県名</t>
    <rPh sb="4" eb="5">
      <t xml:space="preserve">メイ </t>
    </rPh>
    <phoneticPr fontId="6"/>
  </si>
  <si>
    <t>施設一覧</t>
    <rPh sb="0" eb="4">
      <t xml:space="preserve">シセツイチラン </t>
    </rPh>
    <phoneticPr fontId="6"/>
  </si>
  <si>
    <t>指導医数</t>
    <rPh sb="0" eb="4">
      <t xml:space="preserve">シドウイスウ </t>
    </rPh>
    <phoneticPr fontId="5"/>
  </si>
  <si>
    <t>基幹</t>
    <rPh sb="0" eb="2">
      <t xml:space="preserve">キカン </t>
    </rPh>
    <phoneticPr fontId="2"/>
  </si>
  <si>
    <t>連携1</t>
  </si>
  <si>
    <t>連携2</t>
  </si>
  <si>
    <t>連携3</t>
  </si>
  <si>
    <t>連携4</t>
  </si>
  <si>
    <t>連携5</t>
  </si>
  <si>
    <t>連携6</t>
  </si>
  <si>
    <t>連携7</t>
  </si>
  <si>
    <t>連携8</t>
  </si>
  <si>
    <t>連携9</t>
  </si>
  <si>
    <t>連携10</t>
  </si>
  <si>
    <t>連携11</t>
  </si>
  <si>
    <t>連携12</t>
  </si>
  <si>
    <t>連携13</t>
  </si>
  <si>
    <t>連携14</t>
  </si>
  <si>
    <t>連携15</t>
  </si>
  <si>
    <t>連携16</t>
  </si>
  <si>
    <t>連携17</t>
  </si>
  <si>
    <t>連携18</t>
  </si>
  <si>
    <t>連携19</t>
  </si>
  <si>
    <t>連携20</t>
  </si>
  <si>
    <t>連携21</t>
  </si>
  <si>
    <t>連携22</t>
  </si>
  <si>
    <t>連携23</t>
  </si>
  <si>
    <t>連携24</t>
  </si>
  <si>
    <t>連携25</t>
  </si>
  <si>
    <t>連携26</t>
  </si>
  <si>
    <t>連携27</t>
  </si>
  <si>
    <t>連携28</t>
  </si>
  <si>
    <t>連携29</t>
  </si>
  <si>
    <t>連携30</t>
  </si>
  <si>
    <t>連携31</t>
  </si>
  <si>
    <t>連携32</t>
  </si>
  <si>
    <t>連携33</t>
  </si>
  <si>
    <t>連携34</t>
  </si>
  <si>
    <t>連携35</t>
  </si>
  <si>
    <t>連携36</t>
  </si>
  <si>
    <t>連携37</t>
  </si>
  <si>
    <t>連携38</t>
  </si>
  <si>
    <t>連携39</t>
  </si>
  <si>
    <t>連携40</t>
  </si>
  <si>
    <t>連携41</t>
  </si>
  <si>
    <t>連携42</t>
  </si>
  <si>
    <t>連携43</t>
  </si>
  <si>
    <t>連携44</t>
  </si>
  <si>
    <t>連携45</t>
  </si>
  <si>
    <t>連携46</t>
  </si>
  <si>
    <t>連携47</t>
  </si>
  <si>
    <t>連携48</t>
  </si>
  <si>
    <t>連携49</t>
  </si>
  <si>
    <t>連携50</t>
  </si>
  <si>
    <t>連携51</t>
  </si>
  <si>
    <t>連携52</t>
  </si>
  <si>
    <t>連携53</t>
  </si>
  <si>
    <t>連携54</t>
  </si>
  <si>
    <t>連携55</t>
  </si>
  <si>
    <t>連携56</t>
  </si>
  <si>
    <t>連携57</t>
  </si>
  <si>
    <t>連携58</t>
  </si>
  <si>
    <t>連携59</t>
  </si>
  <si>
    <t>連携60</t>
  </si>
  <si>
    <t>連携61</t>
  </si>
  <si>
    <t>連携62</t>
  </si>
  <si>
    <t>連携63</t>
  </si>
  <si>
    <t>連携64</t>
  </si>
  <si>
    <t>連携65</t>
  </si>
  <si>
    <t>連携66</t>
  </si>
  <si>
    <t>連携67</t>
  </si>
  <si>
    <t>連携68</t>
  </si>
  <si>
    <t>連携69</t>
  </si>
  <si>
    <t>連携70</t>
  </si>
  <si>
    <t>連携71</t>
  </si>
  <si>
    <t>連携72</t>
  </si>
  <si>
    <t>連携73</t>
  </si>
  <si>
    <t>連携74</t>
  </si>
  <si>
    <t>連携75</t>
  </si>
  <si>
    <t>連携76</t>
  </si>
  <si>
    <t>連携77</t>
  </si>
  <si>
    <t>連携78</t>
  </si>
  <si>
    <t>連携79</t>
  </si>
  <si>
    <t>連携80</t>
  </si>
  <si>
    <t>連携81</t>
  </si>
  <si>
    <t>連携82</t>
  </si>
  <si>
    <t>連携83</t>
  </si>
  <si>
    <t>連携84</t>
  </si>
  <si>
    <t>連携85</t>
  </si>
  <si>
    <t>連携86</t>
  </si>
  <si>
    <t>連携87</t>
  </si>
  <si>
    <t>連携88</t>
  </si>
  <si>
    <t>連携89</t>
  </si>
  <si>
    <t>連携90</t>
  </si>
  <si>
    <t>連携91</t>
  </si>
  <si>
    <t>連携92</t>
  </si>
  <si>
    <t>連携93</t>
  </si>
  <si>
    <t>連携94</t>
  </si>
  <si>
    <t>連携95</t>
  </si>
  <si>
    <t>連携96</t>
  </si>
  <si>
    <t>連携97</t>
  </si>
  <si>
    <t>連携98</t>
  </si>
  <si>
    <t>連携99</t>
  </si>
  <si>
    <t>連携100</t>
  </si>
  <si>
    <t>専門研修プログラム申請時にローテーション管理画面で登録した募集人数の総数（自動計算されないため合算して記入ください）を記入して下さい。専攻医募集定員数は下に記載の専門研修指導施設数から算出される専攻医受け入れ上限数を超えないように設定して下さい。</t>
    <rPh sb="20" eb="22">
      <t xml:space="preserve">カンリ </t>
    </rPh>
    <rPh sb="22" eb="24">
      <t xml:space="preserve">ガメンデ </t>
    </rPh>
    <rPh sb="25" eb="27">
      <t xml:space="preserve">トウロクシタ </t>
    </rPh>
    <rPh sb="29" eb="33">
      <t xml:space="preserve">ボシュウニンズウ </t>
    </rPh>
    <rPh sb="34" eb="36">
      <t xml:space="preserve">ソウスウ </t>
    </rPh>
    <rPh sb="37" eb="39">
      <t xml:space="preserve">ジドウ </t>
    </rPh>
    <rPh sb="39" eb="41">
      <t xml:space="preserve">ケイサン </t>
    </rPh>
    <rPh sb="47" eb="49">
      <t xml:space="preserve">ガッサンシテ </t>
    </rPh>
    <rPh sb="51" eb="53">
      <t xml:space="preserve">キニュウクダサイ </t>
    </rPh>
    <rPh sb="59" eb="61">
      <t xml:space="preserve">キニュウ </t>
    </rPh>
    <rPh sb="79" eb="80">
      <t>シタニ</t>
    </rPh>
    <rPh sb="81" eb="83">
      <t>キサイノ</t>
    </rPh>
    <phoneticPr fontId="5"/>
  </si>
  <si>
    <t>「機構申請情報」シートで記入した情報が転記されます。</t>
    <rPh sb="1" eb="5">
      <t xml:space="preserve">キコウシンセイ </t>
    </rPh>
    <rPh sb="5" eb="7">
      <t xml:space="preserve">ジョウホウ </t>
    </rPh>
    <rPh sb="12" eb="14">
      <t xml:space="preserve">キニュウシタ </t>
    </rPh>
    <rPh sb="16" eb="18">
      <t xml:space="preserve">ジョウホウ </t>
    </rPh>
    <rPh sb="19" eb="21">
      <t xml:space="preserve">テンキ </t>
    </rPh>
    <phoneticPr fontId="5"/>
  </si>
  <si>
    <t>専門研修プログラム概要</t>
    <phoneticPr fontId="2"/>
  </si>
  <si>
    <t>※　連携施設名称、医療機関コードは 日本専門医機構 専門研修プログラム申請時に入力した内容を転記して下さい。
※　指導医数・専門医数・専攻医数は、産婦人科専門研修指導医数・産婦人科専門医数・産婦人科専攻医数です。2022年4月1日時点で各施設に所属する常勤数を記入してください。
※　各施設に所属する指導医や症例の当プログラムへ割り当てる予定配分率（％）には、同施設の全指導力あるいは全症例の何％を当プログラムへ割り当てるかという理論値を記載して下さい。
　　注) 指導医の予定配分率は各施設での個々のプログラムで育成する専攻医総数を算出するための理論値で、個々の指導医の動きを規定するものではありません。
　　     申請書における配分率の記入が誤っている場合、事務局で補正を行うことがあり、このために募集人数上限が変わる可能性がありますことをご了承下さい。
※　診療実績としては、2016年、2017年、2018年、2019年、2020年、2021年のいずれかの年の1～12月における、以下4項目の件数（実数）を記入して下さい。
　　(i)体外受精（顕微授を含む）件数、(ii)婦人科良性腫瘍（類腫瘍を含む）の手術件数、(iii)婦人科悪性腫瘍（浸潤がんのみ）の初回治療症例数、(iv)妊娠22週以降の分娩数（帝王切開を含む）</t>
    <rPh sb="122" eb="123">
      <t>カク</t>
    </rPh>
    <rPh sb="123" eb="125">
      <t>シセツニ</t>
    </rPh>
    <rPh sb="126" eb="128">
      <t>ショゾクスル</t>
    </rPh>
    <rPh sb="158" eb="160">
      <t>ショウレイ</t>
    </rPh>
    <rPh sb="182" eb="183">
      <t>ドウ</t>
    </rPh>
    <rPh sb="183" eb="185">
      <t>シセツニ</t>
    </rPh>
    <rPh sb="186" eb="188">
      <t>シドウイ</t>
    </rPh>
    <rPh sb="188" eb="189">
      <t>リョク</t>
    </rPh>
    <rPh sb="193" eb="194">
      <t>ゼン</t>
    </rPh>
    <rPh sb="194" eb="196">
      <t>ショウレイ</t>
    </rPh>
    <rPh sb="197" eb="198">
      <t>ナン</t>
    </rPh>
    <rPh sb="200" eb="201">
      <t>トウプログラム</t>
    </rPh>
    <rPh sb="207" eb="208">
      <t>ワリアテルカ</t>
    </rPh>
    <rPh sb="209" eb="210">
      <t>アテルカ</t>
    </rPh>
    <rPh sb="216" eb="218">
      <t>リロンチヲ</t>
    </rPh>
    <rPh sb="218" eb="219">
      <t>アタイ</t>
    </rPh>
    <rPh sb="220" eb="222">
      <t>キサイ</t>
    </rPh>
    <rPh sb="231" eb="232">
      <t>チュウ</t>
    </rPh>
    <rPh sb="234" eb="237">
      <t>シドウイノ</t>
    </rPh>
    <rPh sb="238" eb="240">
      <t>ヨテイ</t>
    </rPh>
    <rPh sb="240" eb="243">
      <t>ハイブンヒリツハ</t>
    </rPh>
    <rPh sb="244" eb="245">
      <t>カク</t>
    </rPh>
    <rPh sb="245" eb="247">
      <t>シセツデノ</t>
    </rPh>
    <rPh sb="249" eb="250">
      <t>ココノ</t>
    </rPh>
    <rPh sb="258" eb="260">
      <t>イクセイスル</t>
    </rPh>
    <rPh sb="262" eb="265">
      <t>センコウイ</t>
    </rPh>
    <rPh sb="265" eb="267">
      <t>ソウスウ</t>
    </rPh>
    <rPh sb="268" eb="270">
      <t>サンシュツ</t>
    </rPh>
    <rPh sb="275" eb="277">
      <t>リロンチ</t>
    </rPh>
    <rPh sb="277" eb="278">
      <t>アタイデ</t>
    </rPh>
    <rPh sb="280" eb="281">
      <t>ココノ</t>
    </rPh>
    <rPh sb="283" eb="286">
      <t>シドウイノ</t>
    </rPh>
    <rPh sb="287" eb="288">
      <t>ウゴキヲ</t>
    </rPh>
    <rPh sb="290" eb="292">
      <t>キテイスルモノデハ</t>
    </rPh>
    <rPh sb="381" eb="382">
      <t>クダサイ</t>
    </rPh>
    <rPh sb="390" eb="392">
      <t>ジッスウ</t>
    </rPh>
    <rPh sb="409" eb="410">
      <t>シンジュンガン</t>
    </rPh>
    <rPh sb="421" eb="422">
      <t xml:space="preserve">ネン </t>
    </rPh>
    <rPh sb="427" eb="428">
      <t xml:space="preserve">ネン </t>
    </rPh>
    <rPh sb="432" eb="434">
      <t>ショウレイ</t>
    </rPh>
    <rPh sb="436" eb="438">
      <t>ニンシn</t>
    </rPh>
    <rPh sb="440" eb="443">
      <t>シュウイコウノ</t>
    </rPh>
    <phoneticPr fontId="5"/>
  </si>
  <si>
    <t>2021年度研修開始</t>
    <rPh sb="0" eb="8">
      <t>ネンドスウ</t>
    </rPh>
    <phoneticPr fontId="5"/>
  </si>
  <si>
    <t>2022年度研修開始</t>
    <phoneticPr fontId="5"/>
  </si>
  <si>
    <t>↓日本専門医機構の産婦人科専門研修プログラム登録申請における施設一覧詳細より転記して下さい↓</t>
    <rPh sb="1" eb="6">
      <t xml:space="preserve">ニホンセンモンイ </t>
    </rPh>
    <rPh sb="6" eb="8">
      <t xml:space="preserve">キコウ </t>
    </rPh>
    <rPh sb="24" eb="26">
      <t xml:space="preserve">シンセイ </t>
    </rPh>
    <rPh sb="34" eb="36">
      <t xml:space="preserve">ショウサイ </t>
    </rPh>
    <phoneticPr fontId="2"/>
  </si>
  <si>
    <t>【冊子情報詳細】</t>
    <phoneticPr fontId="2"/>
  </si>
  <si>
    <r>
      <t>専門研修プログラムの概要</t>
    </r>
    <r>
      <rPr>
        <b/>
        <sz val="11"/>
        <color rgb="FFFF0000"/>
        <rFont val="メイリオ"/>
        <family val="3"/>
        <charset val="128"/>
      </rPr>
      <t>※</t>
    </r>
    <phoneticPr fontId="48"/>
  </si>
  <si>
    <t>自由記入</t>
    <rPh sb="0" eb="2">
      <t xml:space="preserve">ジユウ </t>
    </rPh>
    <rPh sb="2" eb="4">
      <t xml:space="preserve">キニュウ </t>
    </rPh>
    <phoneticPr fontId="2"/>
  </si>
  <si>
    <r>
      <t>専門研修はどのようにおこなわれるのか</t>
    </r>
    <r>
      <rPr>
        <b/>
        <sz val="11"/>
        <color rgb="FFFF0000"/>
        <rFont val="メイリオ"/>
        <family val="3"/>
        <charset val="128"/>
      </rPr>
      <t>※</t>
    </r>
    <phoneticPr fontId="48"/>
  </si>
  <si>
    <r>
      <t>専攻医の到達目標</t>
    </r>
    <r>
      <rPr>
        <b/>
        <sz val="11"/>
        <color rgb="FFFF0000"/>
        <rFont val="メイリオ"/>
        <family val="3"/>
        <charset val="128"/>
      </rPr>
      <t>※</t>
    </r>
    <phoneticPr fontId="48"/>
  </si>
  <si>
    <t>修得すべき知識・技能・態度など</t>
  </si>
  <si>
    <t>1) 専門研修1年目：内診、直腸診、経腟超音波検査、経腹超音波検査、胎児心拍モニタリングの解釈ができるようになる。正常分娩、通常の帝王切開、子宮内容除去術、子宮付属器摘出術を指導医・上級医の指導のもとで実施することができる。
2) 専門研修2年目：妊婦健診および婦人科の一般外来ができるようになる。正常分娩を一人で取り扱える。正常および異常な妊娠・分娩経過を判別し、問題のある症例については指導医・上級医に確実に相談できるようになる。指導医・上級医の指導のもとで通常の帝王切開、腹腔鏡下手術ができる。指導医・上級医の指導のもとで患者・家族からのICを取得できるようになる。
3) 専門研修3年目：3年目には専攻医の修了要件全てを満たす研修を行う（専門研修プログラム整備基準　項目51参照）。帝王切開の適応を一人で判断できるようになる。通常の帝王切開であれば同学年の専攻医と一緒にできるようになる。指導医・上級医の指導のもとで前置胎盤症例など特殊な症例の帝王切開や、癒着があるなどやや困難な症例であっても、腹式単純子宮全摘術ができる。悪性腫瘍手術の手技を理解して助手ができるようになる。一人で患者・家族からのICを取得できるようになる。
■専門研修プログラム整備基準　
https://www.jsog.or.jp/activity/pro_doc/pdf/kensyup_seibikijun_kikou1.pdf</t>
    <rPh sb="323" eb="327">
      <t>センモンケンシュウ</t>
    </rPh>
    <rPh sb="334" eb="336">
      <t>キジュン</t>
    </rPh>
    <phoneticPr fontId="49"/>
  </si>
  <si>
    <t>各種カンファレンスなどによる知識・技能の習得</t>
  </si>
  <si>
    <t>学問的姿勢</t>
  </si>
  <si>
    <t>医学・医療の進歩に遅れることなく、常に研鑽、自己学習する。患者の日常的診療から浮かび上がるクリニカルクエスチョンを日々の学習により解決し、今日のエビデンスでは解決し得ない問題は臨床研究に自ら参加、もしくは企画することで解決しようとする姿勢を身につける。学会に積極的に参加し、基礎的あるいは臨床的研究成果を発表する。得られた成果は論文として発表して、公に広めると共に批評を受ける姿勢を身につける。</t>
    <phoneticPr fontId="49"/>
  </si>
  <si>
    <t>医師に必要なコアコンピテンシー、倫理性、社会性</t>
  </si>
  <si>
    <r>
      <t>施設群による研修プログラムと地域医療についての考え方</t>
    </r>
    <r>
      <rPr>
        <b/>
        <sz val="11"/>
        <color rgb="FFFF0000"/>
        <rFont val="メイリオ"/>
        <family val="3"/>
        <charset val="128"/>
      </rPr>
      <t>※</t>
    </r>
    <phoneticPr fontId="2"/>
  </si>
  <si>
    <t>年次毎の研修計画</t>
  </si>
  <si>
    <t>1）専門研修1年目：内診、直腸診、経腟・腹部超音波検査、胎児心拍モニタリングを正しく行える。上級医の指導のもとで正常分娩の取り扱い、通常の帝王切開、子宮内容除去術、子宮付属器摘出術ができる。婦人科の病理および画像を自分で評価できる。
2）専門研修2年目：妊婦健診および婦人科の一般外来ができる。正常および異常な妊娠・分娩経過を判別し、問題のある症例については上級医に確実に相談できる。正常分娩を一人で取り扱える。上級医の指導のもとで通常の帝王切開、腹腔鏡下手術、腹式単純子宮全摘術ができる。上級医の指導のもとで患者・家族からのICができる。
3）専門研修3年目：帝王切開の適応を一人で判断できる。通常の帝王切開であれば同学年の専攻医と一緒にできる。上級医の指導のもとで前置胎盤症例など特殊な症例の帝王切開ができる。上級医の指導のもとで癒着があるなどやや困難な症例であっても、腹式単純子宮全摘術ができる。悪性手術の手技を理解して助手ができる。一人で患者・家族からのICができる。</t>
    <phoneticPr fontId="49"/>
  </si>
  <si>
    <t>研修施設群と研修プログラム</t>
  </si>
  <si>
    <t>地域医療について</t>
  </si>
  <si>
    <r>
      <t>専門研修の評価</t>
    </r>
    <r>
      <rPr>
        <b/>
        <sz val="11"/>
        <color rgb="FFFF0000"/>
        <rFont val="メイリオ"/>
        <family val="3"/>
        <charset val="128"/>
      </rPr>
      <t>※</t>
    </r>
    <phoneticPr fontId="48"/>
  </si>
  <si>
    <t>形成的評価（到達度評価）
研修中に自己の成長を知り、研修の進め方を見直すためのものである。当プログラムでは、少なくとも12か月に1度は専攻医が研修目標の達成度および態度および技能についてWeb上で日本産科婦人科学会が提供する産婦人科研修管理システムに記録し、指導医がチェックする。態度についての評価は自己評価に加えて、指導医による評価（指導医あるいは施設毎の責任者により聴取された看護師長などの他職種による評価を含む）がなされる。なお、これらの評価は、施設を異動する時にも行う。それらの内容はプログラム管理委員会に報告され、専攻医の研修の進め方を決める上で重要な資料となる。</t>
    <phoneticPr fontId="49"/>
  </si>
  <si>
    <r>
      <t>修了判定</t>
    </r>
    <r>
      <rPr>
        <b/>
        <sz val="11"/>
        <color rgb="FFFF0000"/>
        <rFont val="メイリオ"/>
        <family val="3"/>
        <charset val="128"/>
      </rPr>
      <t>※</t>
    </r>
    <phoneticPr fontId="48"/>
  </si>
  <si>
    <t>総括的評価
専門医認定申請年(3年目）の3月末時点での研修記録および評価に基づき、研修修了を判定するためのものである（修了要件は整備基準項目53)。自己・指導医による評価に加えて、手術・手技については各施設の産婦人科の指導責任者が技能を確認する。他職種評価として看護師長などの医師以外のメディカルスタッフ1名以上から評価も受けるようにする。
専攻医は専門医認定申請年の4月中旬までに、研修管理システム上で研修記録、到達度評価等の登録を完了して下さい。研修プログラム管理委員会は5月15日までに修了判定を行い、研修管理システム上で登録する。専攻医は研修管理システム上において専門医認定試験受験の申請を行う。</t>
    <phoneticPr fontId="49"/>
  </si>
  <si>
    <r>
      <t>専門研修管理委員会</t>
    </r>
    <r>
      <rPr>
        <b/>
        <sz val="11"/>
        <color rgb="FFFF0000"/>
        <rFont val="メイリオ"/>
        <family val="3"/>
        <charset val="128"/>
      </rPr>
      <t>※</t>
    </r>
    <phoneticPr fontId="48"/>
  </si>
  <si>
    <t>専門研修プログラム管理委員会の業務</t>
  </si>
  <si>
    <t>専攻医の就業環境</t>
  </si>
  <si>
    <t>当プログラムの研修施設群は、 「産婦人科勤務医の勤務条件改善のための提言」(平成25年4月、日本産科婦人科学会）に従い、「勤務医の労務管理に関する分析・改善ツール」（日本医師会）等を用いて、専攻医の労働環境改善に努めるようにしている。専攻医の勤務時間、休日、当直、給与などの勤務条件については労働基準法を遵守し、各施設の労使協定に従っている。さらに、専攻医の心身の健康維持への配慮、当直業務と夜間診療業務の区別とそれぞれに対応した適切な対価を支払うこと、バックアップ体制、適切な休養などについて勤務開始の時点で説明を受ける。
総括的評価を行う際、専攻医および指導医は専門研修施設に対する評価も行い、その内容は当プログラム研修管理委員会に報告されるが、そこには労働時間、当直回数、給与など、労働条件についての内容が含まれる。 
近年、新たに産婦人科医になる医師は女性が6割以上を占めており、産婦人科の医療体制を維持するためには、女性医師が妊娠、出産をしながらも、仕事を継続できる体制作りが必須となっている。日本社会全体でみると、現在、女性の社会進出は先進諸国と比べて圧倒的に立ち遅れているが、わたしたちは、産婦人科が日本社会を先導する形で女性医師が仕事を続けられるよう体制を整えていくべきであると考えている。そしてこれは女性医師だけの問題ではなく、男性医師も考えるべき問題でもある。
当プログラムでは、ワークライフバランスを重視し、夜間・病児を含む保育園の整備、時短勤務、育児休業後のリハビリ勤務など、誰もが無理なく希望通りに働ける体制作りを目指している。</t>
    <rPh sb="283" eb="289">
      <t>センモンケンシュウシセツ</t>
    </rPh>
    <phoneticPr fontId="49"/>
  </si>
  <si>
    <t>専門研修プログラムの改善</t>
  </si>
  <si>
    <t>総括的評価を行う際、専攻医は指導医、施設、研修プログラムに対する評価も行う。また指導医も施設、研修プログラムに対する評価を行う。その内容は当プログラム管理委員会で公表され、研修プログラム改善に役立てる。そして必要な場合は、施設の実地調査および指導を行う。また、評価に基づいて何をどのように改善したかを記録し、毎年日本産科婦人科学会中央専門医制度委員会に報告する。
さらに、研修プログラムは日本専門医機構からのサイトビジットを受け入れる。その評価を当プログラム管理委員会で報告し、プログラムの改良を行う。研修プログラム更新の際には、サイトビジットによる評価の結果と改良の方策について日本産科婦人科学会中央専門医制度委員会に報告する。
専攻医が十分な知識･経験を得るための適切な専門研修を受けることに関し、パワーハラスメントなどの人権問題が疑われる場合には、当プログラム管理委員会を介さずにいつでも直接、下記の連絡先から日本専門医機構または、本会中央専門医制度委員会に相談することができる。
・日本専門医機構ホームページ「専攻医相談窓口」：
　https://jmsb.or.jp/senkoi/#an13
・本会中央専門医制度委員会：
　e-mail：nissanfu@jsog.or.jp</t>
    <phoneticPr fontId="49"/>
  </si>
  <si>
    <t>専攻医の採用と修了</t>
  </si>
  <si>
    <t>研修の休止・中断、プログラム異動、プログラム外研修の条件</t>
    <rPh sb="14" eb="16">
      <t xml:space="preserve">イドウ </t>
    </rPh>
    <phoneticPr fontId="2"/>
  </si>
  <si>
    <t>研修に対するサイトビジット（訪問調査）</t>
  </si>
  <si>
    <t>専門研修プログラムに対する日本専門医機構からのサイトビジットを受け入れ対応を行う。その評価を専門研修プログラム管理委員会で報告し、プログラムの改良を行う。専門研修プログラム更新の際には、サイトビジットによる評価の結果と改良の方策について日本専門医機構に報告する。</t>
    <rPh sb="38" eb="39">
      <t>オコナ</t>
    </rPh>
    <phoneticPr fontId="49"/>
  </si>
  <si>
    <r>
      <t>専門研修指導医</t>
    </r>
    <r>
      <rPr>
        <b/>
        <sz val="11"/>
        <color rgb="FFFF0000"/>
        <rFont val="メイリオ"/>
        <family val="3"/>
        <charset val="128"/>
      </rPr>
      <t>※　</t>
    </r>
    <r>
      <rPr>
        <sz val="9"/>
        <color theme="1"/>
        <rFont val="メイリオ"/>
        <family val="3"/>
        <charset val="128"/>
      </rPr>
      <t>最大で10名までにしてください。
主な情報として医師名、所属、役職を記述してください。</t>
    </r>
    <phoneticPr fontId="2"/>
  </si>
  <si>
    <r>
      <t>Subspecialty領域との連続性</t>
    </r>
    <r>
      <rPr>
        <b/>
        <sz val="11"/>
        <color rgb="FFFF0000"/>
        <rFont val="メイリオ"/>
        <family val="3"/>
        <charset val="128"/>
      </rPr>
      <t>※</t>
    </r>
    <phoneticPr fontId="48"/>
  </si>
  <si>
    <t>産婦人科専門医を取得した者は、産婦人科専攻医としての研修期間以後にSubspecialty領域の専門医（生殖医療専門医、婦人科腫瘍専門医、周産期専門医（母体・胎児）、女性ヘルスケア専門医）を取得する研修を開始することができる。</t>
    <phoneticPr fontId="49"/>
  </si>
  <si>
    <r>
      <t xml:space="preserve">専攻医の処遇（基幹施設）
</t>
    </r>
    <r>
      <rPr>
        <sz val="11"/>
        <color rgb="FFFF0000"/>
        <rFont val="メイリオ"/>
        <family val="3"/>
        <charset val="128"/>
      </rPr>
      <t>（※任意）</t>
    </r>
    <rPh sb="15" eb="17">
      <t>ニンイ</t>
    </rPh>
    <phoneticPr fontId="2"/>
  </si>
  <si>
    <t>雇用形態　常勤（任期の有無）・非常勤</t>
  </si>
  <si>
    <t>常勤の場合、任期の有無</t>
    <rPh sb="0" eb="1">
      <t xml:space="preserve">ジョウキン </t>
    </rPh>
    <rPh sb="6" eb="8">
      <t xml:space="preserve">ニンキ </t>
    </rPh>
    <rPh sb="9" eb="11">
      <t xml:space="preserve">ウム </t>
    </rPh>
    <phoneticPr fontId="2"/>
  </si>
  <si>
    <t>選択</t>
    <rPh sb="0" eb="2">
      <t xml:space="preserve">センタク </t>
    </rPh>
    <phoneticPr fontId="2"/>
  </si>
  <si>
    <t>給与　月額または年額いずれか</t>
  </si>
  <si>
    <t>月額（円）</t>
    <phoneticPr fontId="2"/>
  </si>
  <si>
    <t>年額（円）</t>
    <rPh sb="0" eb="1">
      <t>ネン</t>
    </rPh>
    <rPh sb="3" eb="4">
      <t xml:space="preserve">エン </t>
    </rPh>
    <phoneticPr fontId="2"/>
  </si>
  <si>
    <t>諸手当　当直、時間外、賞与、その他</t>
    <rPh sb="16" eb="17">
      <t>タ</t>
    </rPh>
    <phoneticPr fontId="2"/>
  </si>
  <si>
    <t>当直手当</t>
    <rPh sb="0" eb="4">
      <t>トウチョクテアテ</t>
    </rPh>
    <phoneticPr fontId="2"/>
  </si>
  <si>
    <t>時間外手当</t>
    <rPh sb="3" eb="5">
      <t>テアテ</t>
    </rPh>
    <phoneticPr fontId="2"/>
  </si>
  <si>
    <t>賞与</t>
    <phoneticPr fontId="2"/>
  </si>
  <si>
    <t>その他</t>
    <phoneticPr fontId="2"/>
  </si>
  <si>
    <t>健康保険（社会保険）　組合・共済・協会・国保</t>
    <phoneticPr fontId="2"/>
  </si>
  <si>
    <t>選択</t>
    <rPh sb="0" eb="1">
      <t xml:space="preserve">センタク </t>
    </rPh>
    <phoneticPr fontId="2"/>
  </si>
  <si>
    <t>医療賠償責任保険の適用　病院加入・個人加入</t>
  </si>
  <si>
    <r>
      <t>勤務時間</t>
    </r>
    <r>
      <rPr>
        <sz val="11"/>
        <color rgb="FFFF0000"/>
        <rFont val="メイリオ"/>
        <family val="3"/>
        <charset val="128"/>
      </rPr>
      <t>(できるだけ記載してください)</t>
    </r>
    <phoneticPr fontId="48"/>
  </si>
  <si>
    <t>週休</t>
  </si>
  <si>
    <t>休暇（年次有給・夏季休暇）　
例；有給20日　夏季休暇3日など</t>
    <phoneticPr fontId="2"/>
  </si>
  <si>
    <t>年間時間外・休日労働時間
（1年未満の研修期間の場合は年換算して記載）</t>
    <rPh sb="0" eb="2">
      <t>ネンカン</t>
    </rPh>
    <rPh sb="2" eb="5">
      <t>ジカンガイ</t>
    </rPh>
    <rPh sb="6" eb="8">
      <t>キュウジツ</t>
    </rPh>
    <rPh sb="8" eb="10">
      <t>ロウドウ</t>
    </rPh>
    <rPh sb="10" eb="12">
      <t>ジカン</t>
    </rPh>
    <rPh sb="15" eb="16">
      <t>ネン</t>
    </rPh>
    <rPh sb="16" eb="18">
      <t>ミマン</t>
    </rPh>
    <rPh sb="19" eb="21">
      <t>ケンシュウ</t>
    </rPh>
    <rPh sb="21" eb="23">
      <t>キカン</t>
    </rPh>
    <rPh sb="24" eb="26">
      <t>バアイ</t>
    </rPh>
    <rPh sb="27" eb="28">
      <t>ネン</t>
    </rPh>
    <rPh sb="28" eb="30">
      <t>カンサン</t>
    </rPh>
    <rPh sb="32" eb="34">
      <t>キサイ</t>
    </rPh>
    <phoneticPr fontId="2"/>
  </si>
  <si>
    <t>時間</t>
  </si>
  <si>
    <t>勤務上限時間の設定　有・無　　　月○時間</t>
  </si>
  <si>
    <t>有の場合　月</t>
    <phoneticPr fontId="2"/>
  </si>
  <si>
    <t>月の当直回数（宿日直許可の有無）</t>
    <phoneticPr fontId="48"/>
  </si>
  <si>
    <t>有の場合　月</t>
    <phoneticPr fontId="48"/>
  </si>
  <si>
    <t>回</t>
    <rPh sb="0" eb="1">
      <t>カイ</t>
    </rPh>
    <phoneticPr fontId="48"/>
  </si>
  <si>
    <r>
      <t>専攻医の処遇（連携施設）</t>
    </r>
    <r>
      <rPr>
        <sz val="11"/>
        <color rgb="FFFF0000"/>
        <rFont val="メイリオ"/>
        <family val="3"/>
        <charset val="128"/>
      </rPr>
      <t>（※任意）</t>
    </r>
    <rPh sb="14" eb="16">
      <t>ニンイ</t>
    </rPh>
    <phoneticPr fontId="48"/>
  </si>
  <si>
    <t>(可能な限り各連携施設毎できるだけ記載してください)</t>
  </si>
  <si>
    <t>勤務時間</t>
    <phoneticPr fontId="48"/>
  </si>
  <si>
    <t>専門研修プログラム期間中の研修の休止・中断、プログラム異動、プログラム外研修についてプログラム整備基準項目33に規定されている。
専門研修プログラムを異動する場合は、日本産科婦人科学会中央専門医制度委員会に申請し、承認が得られた場合にこれを可能とする。施設群内の外勤等で経験する分娩、帝王切開、腹腔鏡下手術、生殖補助医療などの全ての研修はその時に常勤している施設の研修実績に加えることができる。</t>
    <rPh sb="13" eb="15">
      <t xml:space="preserve">ケンシュウノ </t>
    </rPh>
    <rPh sb="27" eb="29">
      <t xml:space="preserve">イドウ </t>
    </rPh>
    <rPh sb="35" eb="36">
      <t xml:space="preserve">ガイ </t>
    </rPh>
    <rPh sb="36" eb="38">
      <t xml:space="preserve">ケンシュウ </t>
    </rPh>
    <rPh sb="47" eb="51">
      <t xml:space="preserve">セイビキジュン </t>
    </rPh>
    <rPh sb="56" eb="58">
      <t xml:space="preserve">キテイ </t>
    </rPh>
    <phoneticPr fontId="49"/>
  </si>
  <si>
    <t>基幹施設 の名称（所在都道府県）：</t>
    <phoneticPr fontId="2"/>
  </si>
  <si>
    <t>プログラム／カリキュラムの名称：</t>
    <phoneticPr fontId="2"/>
  </si>
  <si>
    <t>プログラム／カリキュラム内の、専攻医と雇用契約を締結する予定のすべての基幹施設、連携施設の病院種別、所在都道府県、時間外・休日労働（年単位換算）の最大想定時間数、</t>
    <phoneticPr fontId="2"/>
  </si>
  <si>
    <t>おおよその当直・日直回数（宿日直許可が取れている場合はその旨）、及び前年度の時間外・休日労働の年単位換算実績を記入すること。</t>
    <phoneticPr fontId="2"/>
  </si>
  <si>
    <t>なお、この一覧を確認する医師にとって、わかりやすい記載に努めること。</t>
    <phoneticPr fontId="2"/>
  </si>
  <si>
    <t>病院名</t>
    <rPh sb="0" eb="3">
      <t xml:space="preserve">ビョウインメイ </t>
    </rPh>
    <phoneticPr fontId="2"/>
  </si>
  <si>
    <t>種別</t>
    <rPh sb="0" eb="2">
      <t xml:space="preserve">シュベツ </t>
    </rPh>
    <phoneticPr fontId="2"/>
  </si>
  <si>
    <t>所属都道府県</t>
    <rPh sb="0" eb="2">
      <t xml:space="preserve">ショゾク </t>
    </rPh>
    <rPh sb="2" eb="6">
      <t xml:space="preserve">トドウフケン </t>
    </rPh>
    <phoneticPr fontId="2"/>
  </si>
  <si>
    <r>
      <t> 時間外・休日労働
（年単位換算）
最大想定時間数</t>
    </r>
    <r>
      <rPr>
        <b/>
        <vertAlign val="superscript"/>
        <sz val="12"/>
        <color theme="1"/>
        <rFont val="ＭＳ ゴシック"/>
        <family val="2"/>
        <charset val="128"/>
      </rPr>
      <t>※</t>
    </r>
    <phoneticPr fontId="2"/>
  </si>
  <si>
    <t>連携B・B水準を専攻医に適用する可能性がある場合は○を記載してください</t>
    <phoneticPr fontId="2"/>
  </si>
  <si>
    <r>
      <rPr>
        <b/>
        <sz val="12"/>
        <color theme="1"/>
        <rFont val="MS Gothic"/>
        <family val="2"/>
        <charset val="128"/>
      </rPr>
      <t>おおよその当直・日直回数</t>
    </r>
    <r>
      <rPr>
        <sz val="12"/>
        <color theme="1"/>
        <rFont val="MS Gothic"/>
        <family val="2"/>
        <charset val="128"/>
      </rPr>
      <t xml:space="preserve">
</t>
    </r>
    <r>
      <rPr>
        <sz val="10"/>
        <color theme="1"/>
        <rFont val="MS Gothic"/>
        <family val="2"/>
        <charset val="128"/>
      </rPr>
      <t>※宿日直許可が取れている場合はその旨を記載</t>
    </r>
    <phoneticPr fontId="2"/>
  </si>
  <si>
    <t>参考
時間外・休日労働
最大時間数
(年単位換算)
前年度実績</t>
    <phoneticPr fontId="2"/>
  </si>
  <si>
    <t>↓ 機構申請情報シートより自動で転記 ↓</t>
    <rPh sb="2" eb="4">
      <t xml:space="preserve">キコウ </t>
    </rPh>
    <rPh sb="4" eb="6">
      <t xml:space="preserve">シンセイ </t>
    </rPh>
    <rPh sb="6" eb="8">
      <t xml:space="preserve">ジョウホウ </t>
    </rPh>
    <rPh sb="13" eb="15">
      <t xml:space="preserve">ジドウデ </t>
    </rPh>
    <phoneticPr fontId="5"/>
  </si>
  <si>
    <t>※　想定時間数は、プログラム／カリキュラムに関連する労働時間数だけでなく、専攻医が実際に従事することが見込まれる労働時間数について、
　　前年度実績も踏まえ、実態と乖離することのないよう、適切に記載すること。</t>
    <phoneticPr fontId="2"/>
  </si>
  <si>
    <t>研修施設における想定時間外・休日労働時間</t>
    <phoneticPr fontId="2"/>
  </si>
  <si>
    <t>詳しい専門研修概要（冊子）URL※</t>
    <phoneticPr fontId="48"/>
  </si>
  <si>
    <t>※ 「詳しい専門研修概要（冊子）URL」へは 研修プログラム概要冊子のURLに限らず、研修プログラムに関する紹介を掲載したURL等をご記載下さい。</t>
    <rPh sb="23" eb="25">
      <t xml:space="preserve">ケンシュウプログラム </t>
    </rPh>
    <rPh sb="30" eb="32">
      <t xml:space="preserve">ガイヨウ </t>
    </rPh>
    <rPh sb="43" eb="45">
      <t xml:space="preserve">ケンシュウプログラム </t>
    </rPh>
    <rPh sb="54" eb="56">
      <t xml:space="preserve">ショウカイヲ </t>
    </rPh>
    <rPh sb="57" eb="59">
      <t xml:space="preserve">ケイサイシテイル </t>
    </rPh>
    <rPh sb="64" eb="65">
      <t xml:space="preserve">トウ </t>
    </rPh>
    <rPh sb="69" eb="70">
      <t xml:space="preserve">クダサイ </t>
    </rPh>
    <phoneticPr fontId="48"/>
  </si>
  <si>
    <t>徳島大学産婦人科専門研修プログラム</t>
    <rPh sb="0" eb="4">
      <t>トクシマ</t>
    </rPh>
    <rPh sb="4" eb="8">
      <t>サンフジンカ</t>
    </rPh>
    <rPh sb="8" eb="12">
      <t>センモn</t>
    </rPh>
    <phoneticPr fontId="2"/>
  </si>
  <si>
    <t>徳島大学病院</t>
    <rPh sb="0" eb="6">
      <t>トクシマ</t>
    </rPh>
    <phoneticPr fontId="2"/>
  </si>
  <si>
    <t>医療法人　育愛会　札幌東豊病院</t>
    <rPh sb="0" eb="4">
      <t>イリョウ</t>
    </rPh>
    <phoneticPr fontId="2"/>
  </si>
  <si>
    <t>地方独立行政法人大阪府立病院機構大阪母子医療センター</t>
    <phoneticPr fontId="2"/>
  </si>
  <si>
    <t xml:space="preserve">紀南病院	</t>
    <phoneticPr fontId="2"/>
  </si>
  <si>
    <t xml:space="preserve">徳島県立中央病院	</t>
    <phoneticPr fontId="2"/>
  </si>
  <si>
    <t>徳島市民病院</t>
    <phoneticPr fontId="2"/>
  </si>
  <si>
    <t>徳島県鳴門病院</t>
    <phoneticPr fontId="2"/>
  </si>
  <si>
    <t>徳島赤十字病院</t>
    <phoneticPr fontId="2"/>
  </si>
  <si>
    <t xml:space="preserve">阿南共栄病院	</t>
    <phoneticPr fontId="2"/>
  </si>
  <si>
    <t>吉野川医療センター</t>
    <phoneticPr fontId="2"/>
  </si>
  <si>
    <t>つるぎ町立半田病院</t>
    <phoneticPr fontId="2"/>
  </si>
  <si>
    <t>社会医療法人財団大樹会　総合病院回生病院</t>
    <phoneticPr fontId="2"/>
  </si>
  <si>
    <t>高松市立みんなの病院</t>
    <phoneticPr fontId="2"/>
  </si>
  <si>
    <t>独立行政法人国立病院機構四国こどもとおとなの医療センター</t>
    <phoneticPr fontId="2"/>
  </si>
  <si>
    <t>公立学校共済組合四国中央病院</t>
    <phoneticPr fontId="2"/>
  </si>
  <si>
    <t>高知赤十字病院</t>
    <phoneticPr fontId="2"/>
  </si>
  <si>
    <t>独立行政法人国立病院機構高知病院</t>
    <phoneticPr fontId="2"/>
  </si>
  <si>
    <t>徳島県</t>
    <rPh sb="0" eb="3">
      <t>トクシマ</t>
    </rPh>
    <phoneticPr fontId="2"/>
  </si>
  <si>
    <t>北海道</t>
    <rPh sb="0" eb="3">
      <t>ホッカイ</t>
    </rPh>
    <phoneticPr fontId="2"/>
  </si>
  <si>
    <t>大阪府</t>
    <rPh sb="0" eb="3">
      <t>オオサカ</t>
    </rPh>
    <phoneticPr fontId="2"/>
  </si>
  <si>
    <t>和歌山県</t>
    <rPh sb="0" eb="4">
      <t>ワカヤマ</t>
    </rPh>
    <phoneticPr fontId="2"/>
  </si>
  <si>
    <t>徳島県</t>
    <rPh sb="0" eb="1">
      <t>トクシマ</t>
    </rPh>
    <phoneticPr fontId="2"/>
  </si>
  <si>
    <t>香川県</t>
    <rPh sb="0" eb="3">
      <t>カガワケn</t>
    </rPh>
    <phoneticPr fontId="2"/>
  </si>
  <si>
    <t>高知県</t>
    <rPh sb="0" eb="3">
      <t>コウティ</t>
    </rPh>
    <phoneticPr fontId="2"/>
  </si>
  <si>
    <t>高知県</t>
    <rPh sb="0" eb="1">
      <t>コウティ</t>
    </rPh>
    <phoneticPr fontId="2"/>
  </si>
  <si>
    <t>専攻医の受入がないため 実績値なし</t>
  </si>
  <si>
    <t>専攻医の受入がないため 実績値なし</t>
    <phoneticPr fontId="2"/>
  </si>
  <si>
    <t>専攻医の当直・日直なし</t>
    <phoneticPr fontId="2"/>
  </si>
  <si>
    <t>○</t>
    <phoneticPr fontId="2"/>
  </si>
  <si>
    <t>7（宿日直許可あり）</t>
    <rPh sb="2" eb="7">
      <t>sy</t>
    </rPh>
    <phoneticPr fontId="2"/>
  </si>
  <si>
    <t>7（宿日直許可あり）</t>
    <phoneticPr fontId="2"/>
  </si>
  <si>
    <t>6（宿日直許可あり）</t>
    <rPh sb="2" eb="7">
      <t>sy</t>
    </rPh>
    <phoneticPr fontId="2"/>
  </si>
  <si>
    <t>専門研修の１年目は、原則として多様な症例を経験できる徳島大学病院で研修を行い、２年目以後に連携施設で研修を行う。当プログラムに属する連携施設は、いずれも徳島大学病院に匹敵する豊富な症例数および指導医による研修体制を有する地域の中核病院で、婦人科手術件数の多い施設や分娩数の多い施設など、それぞれ特徴がある。結婚・妊娠・出産など、専攻医一人一人の事情にも対応してローテーションを決めている。なお、地域医療を経験できる施設で少なくとも１度は研修を行う必要がある。</t>
    <phoneticPr fontId="49"/>
  </si>
  <si>
    <t>日本産科婦人科学会中央専門医制度委員会により、習得すべき専門知識/技能が定められている（「研修カリキュラム」および「専門研修プログラム整備基準」修了要件の整備基準項目53参照）。
基幹施設である徳島大学病院産婦人科には専用のカンファレンス室および専攻医の控室があり、多数の最新の図書を保管している。インターネットにより国内外のほとんどの論文がフルテキストで入手可能である。毎週火・木が手術日である。水曜日15時から手術症例を中心にカンファレンスを行い、病態・診断・治療計画作成の理論を学ぶ。他科との合同カンファレンスとして、月曜日16時から、新生児科と小児外科合同カンファレンスを、放射線科、病理とは随時行う。さらに１か月に１度程度、担当した疾患を中心に指導医と専攻医が集まって勉強会を実施し、病態を深く理解するようにしている。日本産科婦人科学会、中国四国産科婦人科学会などの学術集会に専攻医が積極的に参加し、領域講習受講や発表を通じて、専門医として必要な総合的かつ最新の知識と技能の修得や、スライドの作り方、データの示し方について学べるようにしている。 
■研修カリキュラム
https://www.jsog.or.jp/modules/specialist/index.php?content_id=29</t>
    <rPh sb="202" eb="203">
      <t>スイ</t>
    </rPh>
    <rPh sb="275" eb="276">
      <t>ゲテゥ</t>
    </rPh>
    <rPh sb="294" eb="298">
      <t>ホウ</t>
    </rPh>
    <rPh sb="299" eb="301">
      <t>ビョウリ</t>
    </rPh>
    <rPh sb="303" eb="305">
      <t>ズイジ</t>
    </rPh>
    <rPh sb="387" eb="391">
      <t>チュウ</t>
    </rPh>
    <rPh sb="492" eb="494">
      <t>ケンシュウ</t>
    </rPh>
    <phoneticPr fontId="49"/>
  </si>
  <si>
    <t xml:space="preserve">産婦人科専門医制度は患者に信頼され、標準的な医療を提供でき、プロフェッショナルとしての誇りを持ち、患者への責任を果たせる産婦人科専門医を育成して、国民の健康に資する事を目的とする。産婦人科領域の専門的診療能力に加え、産婦人科専門医となるにあたり、医師として必要な基本的診療能力（コアコンピテンシー）を習得することも重要である。
医療安全、医療倫理、感染対策の講習会を各１単位（60分）ずつ受講することが修了要件(整備基準項目53)に含まれている。徳島大学病院では、医療安全、医療倫理、感染対策に関する講習会が定期的に行われている。したがって、徳島大学病院での研修期間中に、必ずそれらの講習会を受講することができる。さらにほとんどの連携施設でそれらの講習会が行われている。 </t>
    <rPh sb="223" eb="227">
      <t>トクシマ</t>
    </rPh>
    <rPh sb="237" eb="241">
      <t>イリョウリンリ</t>
    </rPh>
    <rPh sb="271" eb="275">
      <t>トクシマ</t>
    </rPh>
    <phoneticPr fontId="49"/>
  </si>
  <si>
    <t>基幹施設：徳島大学病院
連携施設：徳島県立中央病院、徳島市民病院、徳島赤十字病院、阿南医療センター、吉野川医療センター、徳島県鳴門病院、つるぎ町立半田病院、高松市立みんなの病院、四国こどもとおとなの医療センター、回生病院、高知赤十字病院、国立病院機構高知病院、紀南病院、札幌東豊病院、大阪母子医療センター</t>
    <rPh sb="0" eb="4">
      <t>キカンシセツ</t>
    </rPh>
    <rPh sb="5" eb="11">
      <t>トクシマ</t>
    </rPh>
    <rPh sb="12" eb="16">
      <t>レンケイシセツ</t>
    </rPh>
    <rPh sb="17" eb="25">
      <t>トクシマ</t>
    </rPh>
    <rPh sb="26" eb="32">
      <t>トクシマ</t>
    </rPh>
    <rPh sb="33" eb="40">
      <t>トクシマ</t>
    </rPh>
    <rPh sb="41" eb="43">
      <t>アナn</t>
    </rPh>
    <rPh sb="43" eb="45">
      <t>イリョウ</t>
    </rPh>
    <rPh sb="50" eb="53">
      <t>ヨシノ</t>
    </rPh>
    <rPh sb="53" eb="55">
      <t>イリョウセンタ-</t>
    </rPh>
    <rPh sb="60" eb="63">
      <t>トクシマ</t>
    </rPh>
    <rPh sb="63" eb="67">
      <t>ナルト</t>
    </rPh>
    <rPh sb="71" eb="73">
      <t>チョウリテゥ</t>
    </rPh>
    <rPh sb="73" eb="77">
      <t>ハンダビョウ</t>
    </rPh>
    <rPh sb="78" eb="82">
      <t>タカマテゥ</t>
    </rPh>
    <rPh sb="86" eb="88">
      <t>ビョウイn</t>
    </rPh>
    <rPh sb="89" eb="91">
      <t>シコク</t>
    </rPh>
    <rPh sb="99" eb="101">
      <t>イリョウ</t>
    </rPh>
    <rPh sb="106" eb="110">
      <t>カイセイ</t>
    </rPh>
    <rPh sb="111" eb="118">
      <t>コウティ</t>
    </rPh>
    <rPh sb="119" eb="125">
      <t>コクリテゥ</t>
    </rPh>
    <rPh sb="125" eb="129">
      <t>コウティ</t>
    </rPh>
    <rPh sb="130" eb="134">
      <t>キナn</t>
    </rPh>
    <rPh sb="135" eb="137">
      <t>サッポロ</t>
    </rPh>
    <rPh sb="137" eb="138">
      <t>ヒガセィ</t>
    </rPh>
    <rPh sb="138" eb="139">
      <t>ユタカ</t>
    </rPh>
    <rPh sb="139" eb="141">
      <t>ビョウイn</t>
    </rPh>
    <rPh sb="142" eb="148">
      <t>オオサカ</t>
    </rPh>
    <phoneticPr fontId="49"/>
  </si>
  <si>
    <t>当プログラムの研修施設群の中で、地域医療を経験できる施設は以下の通り。いずれも地域の中核的病院であり、症例数も豊富である。
連携施設：徳島県立中央病院、徳島赤十字病院、阿南医療センター、吉野川医療センター、徳島県鳴門病院、つるぎ町立半田病院、高松市立みんなの病院、四国こどもとおとなの医療センター、回生病院、高知赤十字病院、国立病院機構高知病院、紀南病院
これらの病院はいずれも産婦人科医が不足している地域にあり、地域の強い要望と信頼のもとに、徳島大学病院産婦人科から医師を派遣し、地域医療を高い水準で守ってきた。当プログラムの専攻医はこれらの病院のいずれかで少なくとも一度は研修を行い、外来診療、夜間当直、救急診療、病診連携、病病連携などを通じて地域医療を経験する。いずれの施設にも指導医が在籍し、研修体制は整っている。
なお、プログラム研修期間中に施設状況や所属指導医の変更により上記の施設認定区分は変更となる可能性がある。詳細は統括責任者に随時ご確認ください。</t>
    <rPh sb="108" eb="110">
      <t>ビョウイン</t>
    </rPh>
    <rPh sb="223" eb="227">
      <t>トクシマ</t>
    </rPh>
    <phoneticPr fontId="49"/>
  </si>
  <si>
    <t>当プログラム管理委員会は、基幹施設の指導医７名と連携施設担当者の計23名で構成されている。プログラム管理委員会は、毎年9月に委員会会議を開催し、さらに通信での会議も行いながら、専攻医および研修プログラムの管理と研修プログラムの改良を行う。</t>
    <phoneticPr fontId="49"/>
  </si>
  <si>
    <t>(問い合わせ先)
_x000B_住所: 〒770-8503 徳島県徳島市蔵本町2丁目50-1
徳島大学病院キャリア形成支援センター &lt;担当 総務課専門研修係&gt;
TEL: 088-633-9976
FAX: 088-633-9543
E-mail: bcareer@tokushima-u.ac.jp</t>
    <phoneticPr fontId="49"/>
  </si>
  <si>
    <t>産婦人科専門医は、生殖・内分泌領域、婦人科腫瘍領域、周産期領域、女性のヘルス ケア領域の4領域にわたり、十分な知識・技能を持ったうえで、以下のことが求められてい ます。
・標準的な医療を提供する。
・患者から信頼される。 ・女性を生涯にわたってサポートする。 ・産婦人科医療の水準を高める。 ・疾病の予防に努める。 ・地域医療を守る。
徳島市民病院産婦人科は、関連病院とともに地域医療を守りながら多数の産婦人科医師を 育んできました。「徳島市民病院産婦人科研修プログラム」は、この歴史を継承しつつ、2018 年度からの新専門医制度に合わせた形で産婦人科専門医を育成するためのプログラム となっており、以下の特徴を持ちます。 ・高度医療から地域医療まで幅広く研修を行える研修施設群。 ・サブスペシャルティー領域までカバーする、豊富で質の高い指導医。 ・OB会による、診療・教育・研究への強力なバックアップ。 ・質の高い臨床研究および基礎研究の指導。 ・出身大学に関係なく、個々人にあわせて、きめ細やかに研修コースを配慮。 ・女性医師も継続して働けるように、労働環境を十分配慮。</t>
    <phoneticPr fontId="2"/>
  </si>
  <si>
    <t>岩佐武：徳島大学教授　西村正人：徳島大学准教授　加地剛：徳島大学准教授　加藤剛志：徳島大学特任教授　吉田加奈子：徳島大学講師　山本由理：徳島大学講師　河北貴子：徳島大学講師　前川正彦：徳島県立中央病院副院長　古本博孝：徳島市民病院副院長　別宮史朗：徳島赤十字病院副院長　</t>
    <rPh sb="0" eb="3">
      <t>イワサ</t>
    </rPh>
    <rPh sb="4" eb="8">
      <t>ニシムラ</t>
    </rPh>
    <rPh sb="9" eb="12">
      <t xml:space="preserve">カジ </t>
    </rPh>
    <rPh sb="13" eb="17">
      <t>カトウ</t>
    </rPh>
    <rPh sb="18" eb="23">
      <t>ヨシダ</t>
    </rPh>
    <rPh sb="24" eb="26">
      <t xml:space="preserve">ヤマモト </t>
    </rPh>
    <rPh sb="26" eb="27">
      <t xml:space="preserve">ユリ </t>
    </rPh>
    <rPh sb="29" eb="33">
      <t>カワキタ</t>
    </rPh>
    <rPh sb="34" eb="38">
      <t>マエ</t>
    </rPh>
    <rPh sb="39" eb="40">
      <t>フルモト</t>
    </rPh>
    <rPh sb="41" eb="43">
      <t>ヒロタカ</t>
    </rPh>
    <rPh sb="44" eb="46">
      <t>ベテゥ</t>
    </rPh>
    <rPh sb="46" eb="48">
      <t>s</t>
    </rPh>
    <rPh sb="92" eb="96">
      <t>トクシマ</t>
    </rPh>
    <rPh sb="96" eb="100">
      <t>チュウ</t>
    </rPh>
    <rPh sb="100" eb="103">
      <t>フク</t>
    </rPh>
    <rPh sb="109" eb="115">
      <t>トクシマ</t>
    </rPh>
    <rPh sb="115" eb="118">
      <t>フク</t>
    </rPh>
    <rPh sb="124" eb="131">
      <t>トクシマ</t>
    </rPh>
    <rPh sb="131" eb="134">
      <t>フクインチョウ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</si>
</sst>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_ "/>
  </numFmts>
  <fonts count="64">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1"/>
      <color theme="1"/>
      <name val="游ゴシック"/>
      <family val="2"/>
      <scheme val="minor"/>
    </font>
    <font>
      <sz val="10"/>
      <name val="游ゴシック"/>
      <family val="2"/>
      <scheme val="minor"/>
    </font>
    <font>
      <sz val="6"/>
      <name val="游ゴシック"/>
      <family val="3"/>
      <charset val="128"/>
      <scheme val="minor"/>
    </font>
    <font>
      <sz val="6"/>
      <name val="ＭＳ Ｐゴシック"/>
      <family val="3"/>
      <charset val="128"/>
    </font>
    <font>
      <sz val="11"/>
      <color indexed="0"/>
      <name val="ＭＳ Ｐゴシック"/>
      <family val="3"/>
      <charset val="128"/>
    </font>
    <font>
      <sz val="11"/>
      <name val="ＭＳ Ｐゴシック"/>
      <family val="3"/>
      <charset val="128"/>
    </font>
    <font>
      <sz val="16"/>
      <name val="ＭＳ ゴシック"/>
      <family val="3"/>
      <charset val="128"/>
    </font>
    <font>
      <sz val="12"/>
      <name val="ＭＳ ゴシック"/>
      <family val="3"/>
      <charset val="128"/>
    </font>
    <font>
      <sz val="11"/>
      <name val="ＭＳ ゴシック"/>
      <family val="3"/>
      <charset val="128"/>
    </font>
    <font>
      <sz val="11"/>
      <color theme="1"/>
      <name val="游ゴシック"/>
      <family val="3"/>
      <charset val="128"/>
      <scheme val="minor"/>
    </font>
    <font>
      <sz val="10.5"/>
      <name val="ＭＳ ゴシック"/>
      <family val="3"/>
      <charset val="128"/>
    </font>
    <font>
      <sz val="14"/>
      <color theme="1"/>
      <name val="游ゴシック"/>
      <family val="3"/>
      <charset val="128"/>
      <scheme val="minor"/>
    </font>
    <font>
      <sz val="12"/>
      <color theme="1"/>
      <name val="游ゴシック"/>
      <family val="3"/>
      <charset val="128"/>
      <scheme val="minor"/>
    </font>
    <font>
      <sz val="20"/>
      <color theme="1"/>
      <name val="ＭＳ Ｐゴシック"/>
      <family val="2"/>
      <charset val="128"/>
    </font>
    <font>
      <sz val="16"/>
      <color theme="1"/>
      <name val="游ゴシック"/>
      <family val="2"/>
      <scheme val="minor"/>
    </font>
    <font>
      <sz val="16"/>
      <name val="游ゴシック"/>
      <family val="2"/>
      <scheme val="minor"/>
    </font>
    <font>
      <b/>
      <sz val="16"/>
      <name val="游ゴシック"/>
      <family val="3"/>
      <charset val="128"/>
      <scheme val="minor"/>
    </font>
    <font>
      <sz val="14"/>
      <name val="游ゴシック"/>
      <family val="3"/>
      <charset val="128"/>
      <scheme val="minor"/>
    </font>
    <font>
      <sz val="11"/>
      <name val="游ゴシック"/>
      <family val="3"/>
      <charset val="128"/>
      <scheme val="minor"/>
    </font>
    <font>
      <sz val="12"/>
      <color theme="1"/>
      <name val="游ゴシック"/>
      <family val="2"/>
      <scheme val="minor"/>
    </font>
    <font>
      <sz val="12"/>
      <name val="游ゴシック"/>
      <family val="3"/>
      <charset val="128"/>
      <scheme val="minor"/>
    </font>
    <font>
      <sz val="18"/>
      <name val="游ゴシック"/>
      <family val="3"/>
      <charset val="128"/>
      <scheme val="minor"/>
    </font>
    <font>
      <sz val="14"/>
      <color theme="1"/>
      <name val="游ゴシック"/>
      <family val="2"/>
      <scheme val="minor"/>
    </font>
    <font>
      <b/>
      <sz val="16"/>
      <color theme="1"/>
      <name val="游ゴシック"/>
      <family val="3"/>
      <charset val="128"/>
      <scheme val="minor"/>
    </font>
    <font>
      <b/>
      <sz val="16"/>
      <color rgb="FFFF0000"/>
      <name val="游ゴシック"/>
      <family val="3"/>
      <charset val="128"/>
      <scheme val="minor"/>
    </font>
    <font>
      <sz val="10.5"/>
      <color rgb="FFFF0000"/>
      <name val="游ゴシック"/>
      <family val="2"/>
      <scheme val="minor"/>
    </font>
    <font>
      <sz val="14"/>
      <color rgb="FFFF0000"/>
      <name val="游ゴシック"/>
      <family val="2"/>
      <scheme val="minor"/>
    </font>
    <font>
      <sz val="16"/>
      <name val="游ゴシック"/>
      <family val="3"/>
      <charset val="128"/>
      <scheme val="minor"/>
    </font>
    <font>
      <sz val="12"/>
      <name val="ＭＳ Ｐゴシック"/>
      <family val="2"/>
      <charset val="128"/>
    </font>
    <font>
      <sz val="12"/>
      <color theme="1"/>
      <name val="ＭＳ Ｐゴシック"/>
      <family val="2"/>
      <charset val="128"/>
    </font>
    <font>
      <sz val="16"/>
      <color theme="1"/>
      <name val="游ゴシック"/>
      <family val="3"/>
      <charset val="128"/>
      <scheme val="minor"/>
    </font>
    <font>
      <sz val="16"/>
      <color theme="0"/>
      <name val="游ゴシック"/>
      <family val="3"/>
      <charset val="128"/>
      <scheme val="minor"/>
    </font>
    <font>
      <sz val="9"/>
      <color theme="1"/>
      <name val="メイリオ"/>
      <family val="2"/>
      <charset val="128"/>
    </font>
    <font>
      <sz val="20"/>
      <color theme="1"/>
      <name val="游ゴシック"/>
      <family val="3"/>
      <charset val="128"/>
      <scheme val="minor"/>
    </font>
    <font>
      <b/>
      <sz val="14"/>
      <name val="ＭＳ ゴシック"/>
      <family val="2"/>
      <charset val="128"/>
    </font>
    <font>
      <b/>
      <sz val="16"/>
      <name val="ＭＳ ゴシック"/>
      <family val="2"/>
      <charset val="128"/>
    </font>
    <font>
      <b/>
      <sz val="12"/>
      <name val="ＭＳ ゴシック"/>
      <family val="2"/>
      <charset val="128"/>
    </font>
    <font>
      <b/>
      <sz val="11"/>
      <name val="ＭＳ ゴシック"/>
      <family val="2"/>
      <charset val="128"/>
    </font>
    <font>
      <sz val="12"/>
      <color theme="1"/>
      <name val="ＭＳ ゴシック"/>
      <family val="3"/>
      <charset val="128"/>
    </font>
    <font>
      <sz val="10.5"/>
      <color theme="0"/>
      <name val="ＭＳ ゴシック"/>
      <family val="3"/>
      <charset val="128"/>
    </font>
    <font>
      <sz val="10.5"/>
      <name val="ＭＳ Ｐゴシック"/>
      <family val="3"/>
      <charset val="128"/>
    </font>
    <font>
      <sz val="11"/>
      <color theme="1"/>
      <name val="Meiryo UI"/>
      <family val="2"/>
      <charset val="128"/>
    </font>
    <font>
      <sz val="18"/>
      <color theme="1"/>
      <name val="メイリオ"/>
      <family val="3"/>
      <charset val="128"/>
    </font>
    <font>
      <sz val="11"/>
      <color theme="1"/>
      <name val="メイリオ"/>
      <family val="3"/>
      <charset val="128"/>
    </font>
    <font>
      <b/>
      <sz val="11"/>
      <color rgb="FFFF0000"/>
      <name val="メイリオ"/>
      <family val="3"/>
      <charset val="128"/>
    </font>
    <font>
      <sz val="6"/>
      <name val="メイリオ"/>
      <family val="2"/>
      <charset val="128"/>
    </font>
    <font>
      <sz val="6"/>
      <name val="Meiryo UI"/>
      <family val="2"/>
      <charset val="128"/>
    </font>
    <font>
      <sz val="11"/>
      <color theme="1"/>
      <name val="メイリオ"/>
      <family val="2"/>
      <charset val="128"/>
    </font>
    <font>
      <sz val="9"/>
      <color theme="1"/>
      <name val="メイリオ"/>
      <family val="3"/>
      <charset val="128"/>
    </font>
    <font>
      <sz val="11"/>
      <color rgb="FFFF0000"/>
      <name val="メイリオ"/>
      <family val="3"/>
      <charset val="128"/>
    </font>
    <font>
      <sz val="11"/>
      <name val="メイリオ"/>
      <family val="3"/>
      <charset val="128"/>
    </font>
    <font>
      <sz val="11"/>
      <name val="メイリオ"/>
      <family val="2"/>
      <charset val="128"/>
    </font>
    <font>
      <sz val="12"/>
      <color theme="1"/>
      <name val="MS Gothic"/>
      <family val="2"/>
      <charset val="128"/>
    </font>
    <font>
      <b/>
      <sz val="12"/>
      <color theme="1"/>
      <name val="ＭＳ ゴシック"/>
      <family val="2"/>
      <charset val="128"/>
    </font>
    <font>
      <sz val="12"/>
      <color theme="1"/>
      <name val="ＭＳ ゴシック"/>
      <family val="2"/>
      <charset val="128"/>
    </font>
    <font>
      <b/>
      <vertAlign val="superscript"/>
      <sz val="12"/>
      <color theme="1"/>
      <name val="ＭＳ ゴシック"/>
      <family val="2"/>
      <charset val="128"/>
    </font>
    <font>
      <sz val="11"/>
      <color theme="1"/>
      <name val="ＭＳ ゴシック"/>
      <family val="2"/>
      <charset val="128"/>
    </font>
    <font>
      <sz val="10"/>
      <color theme="1"/>
      <name val="MS Gothic"/>
      <family val="2"/>
      <charset val="128"/>
    </font>
    <font>
      <b/>
      <sz val="12"/>
      <color theme="1"/>
      <name val="MS Gothic"/>
      <family val="2"/>
      <charset val="128"/>
    </font>
    <font>
      <b/>
      <sz val="14"/>
      <color theme="1"/>
      <name val="游ゴシック"/>
      <family val="3"/>
      <charset val="128"/>
      <scheme val="minor"/>
    </font>
    <font>
      <sz val="12"/>
      <color theme="1"/>
      <name val="メイリオ"/>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E2EFDC"/>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s>
  <borders count="6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auto="1"/>
      </top>
      <bottom style="thin">
        <color indexed="64"/>
      </bottom>
      <diagonal/>
    </border>
    <border>
      <left style="medium">
        <color indexed="64"/>
      </left>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auto="1"/>
      </bottom>
      <diagonal/>
    </border>
    <border>
      <left/>
      <right style="medium">
        <color indexed="64"/>
      </right>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bottom/>
      <diagonal/>
    </border>
    <border>
      <left style="thin">
        <color indexed="64"/>
      </left>
      <right style="thin">
        <color auto="1"/>
      </right>
      <top style="medium">
        <color indexed="64"/>
      </top>
      <bottom style="hair">
        <color auto="1"/>
      </bottom>
      <diagonal/>
    </border>
    <border>
      <left style="thin">
        <color auto="1"/>
      </left>
      <right style="medium">
        <color indexed="64"/>
      </right>
      <top style="medium">
        <color indexed="64"/>
      </top>
      <bottom style="medium">
        <color indexed="64"/>
      </bottom>
      <diagonal/>
    </border>
    <border>
      <left/>
      <right style="thin">
        <color auto="1"/>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auto="1"/>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8">
    <xf numFmtId="0" fontId="0" fillId="0" borderId="0">
      <alignment vertical="center"/>
    </xf>
    <xf numFmtId="0" fontId="3" fillId="0" borderId="0"/>
    <xf numFmtId="0" fontId="7" fillId="0" borderId="0"/>
    <xf numFmtId="0" fontId="8" fillId="0" borderId="0">
      <alignment vertical="center"/>
    </xf>
    <xf numFmtId="0" fontId="12" fillId="0" borderId="0">
      <alignment vertical="center"/>
    </xf>
    <xf numFmtId="38" fontId="35" fillId="0" borderId="0" applyFont="0" applyFill="0" applyBorder="0" applyAlignment="0" applyProtection="0">
      <alignment vertical="center"/>
    </xf>
    <xf numFmtId="0" fontId="35" fillId="0" borderId="0">
      <alignment vertical="center"/>
    </xf>
    <xf numFmtId="0" fontId="44" fillId="0" borderId="0">
      <alignment vertical="center"/>
    </xf>
  </cellStyleXfs>
  <cellXfs count="288">
    <xf numFmtId="0" fontId="0" fillId="0" borderId="0" xfId="0">
      <alignment vertical="center"/>
    </xf>
    <xf numFmtId="0" fontId="10" fillId="0" borderId="0" xfId="3" applyFont="1">
      <alignment vertical="center"/>
    </xf>
    <xf numFmtId="0" fontId="10" fillId="0" borderId="0" xfId="3" applyFont="1" applyAlignment="1">
      <alignment horizontal="right" vertical="center"/>
    </xf>
    <xf numFmtId="49" fontId="10" fillId="0" borderId="0" xfId="3" applyNumberFormat="1" applyFont="1" applyAlignment="1">
      <alignment horizontal="center" vertical="center"/>
    </xf>
    <xf numFmtId="0" fontId="8" fillId="0" borderId="0" xfId="3">
      <alignment vertical="center"/>
    </xf>
    <xf numFmtId="0" fontId="13" fillId="0" borderId="0" xfId="3" applyFont="1">
      <alignment vertical="center"/>
    </xf>
    <xf numFmtId="49" fontId="11" fillId="0" borderId="0" xfId="3" applyNumberFormat="1" applyFont="1" applyAlignment="1">
      <alignment horizontal="center"/>
    </xf>
    <xf numFmtId="0" fontId="17" fillId="0" borderId="0" xfId="1" applyFont="1" applyAlignment="1">
      <alignment horizontal="center" vertical="center"/>
    </xf>
    <xf numFmtId="0" fontId="19" fillId="0" borderId="18" xfId="4" applyFont="1" applyBorder="1" applyAlignment="1">
      <alignment horizontal="left" vertical="center"/>
    </xf>
    <xf numFmtId="0" fontId="17" fillId="0" borderId="19" xfId="1" applyFont="1" applyBorder="1" applyAlignment="1">
      <alignment horizontal="center" vertical="center"/>
    </xf>
    <xf numFmtId="0" fontId="17" fillId="0" borderId="20" xfId="1" applyFont="1" applyBorder="1" applyAlignment="1">
      <alignment horizontal="center" vertical="center"/>
    </xf>
    <xf numFmtId="0" fontId="21" fillId="0" borderId="0" xfId="4" applyFont="1">
      <alignment vertical="center"/>
    </xf>
    <xf numFmtId="0" fontId="21" fillId="0" borderId="0" xfId="4" applyFont="1" applyAlignment="1">
      <alignment vertical="center" wrapText="1"/>
    </xf>
    <xf numFmtId="0" fontId="22" fillId="0" borderId="0" xfId="1" applyFont="1" applyAlignment="1">
      <alignment vertical="center" wrapText="1"/>
    </xf>
    <xf numFmtId="0" fontId="21" fillId="0" borderId="0" xfId="4" applyFont="1" applyAlignment="1">
      <alignment horizontal="center" vertical="center" wrapText="1"/>
    </xf>
    <xf numFmtId="0" fontId="24" fillId="0" borderId="0" xfId="4" applyFont="1" applyAlignment="1">
      <alignment horizontal="center" vertical="center"/>
    </xf>
    <xf numFmtId="0" fontId="17" fillId="0" borderId="0" xfId="1" applyFont="1" applyAlignment="1">
      <alignment vertical="center"/>
    </xf>
    <xf numFmtId="0" fontId="29" fillId="0" borderId="0" xfId="1" applyFont="1" applyAlignment="1">
      <alignment vertical="center" wrapText="1"/>
    </xf>
    <xf numFmtId="0" fontId="20" fillId="0" borderId="0" xfId="1" applyFont="1"/>
    <xf numFmtId="0" fontId="20" fillId="0" borderId="28" xfId="1" applyFont="1" applyBorder="1"/>
    <xf numFmtId="0" fontId="30" fillId="0" borderId="0" xfId="4" applyFont="1" applyAlignment="1">
      <alignment horizontal="center" vertical="center"/>
    </xf>
    <xf numFmtId="0" fontId="20" fillId="0" borderId="28" xfId="4" applyFont="1" applyBorder="1" applyAlignment="1">
      <alignment vertical="top" wrapText="1"/>
    </xf>
    <xf numFmtId="0" fontId="20" fillId="0" borderId="0" xfId="4" applyFont="1" applyAlignment="1">
      <alignment vertical="top" wrapText="1"/>
    </xf>
    <xf numFmtId="0" fontId="31" fillId="0" borderId="38" xfId="3" applyFont="1" applyBorder="1" applyAlignment="1">
      <alignment horizontal="center" vertical="center" wrapText="1"/>
    </xf>
    <xf numFmtId="0" fontId="31" fillId="0" borderId="20" xfId="3" applyFont="1" applyBorder="1" applyAlignment="1">
      <alignment horizontal="center" vertical="center" wrapText="1"/>
    </xf>
    <xf numFmtId="0" fontId="33" fillId="0" borderId="0" xfId="1" applyFont="1" applyAlignment="1">
      <alignment horizontal="center" vertical="center"/>
    </xf>
    <xf numFmtId="0" fontId="34" fillId="0" borderId="0" xfId="1" applyFont="1" applyAlignment="1">
      <alignment horizontal="center" vertical="center" wrapText="1"/>
    </xf>
    <xf numFmtId="0" fontId="34" fillId="0" borderId="0" xfId="1" applyFont="1" applyAlignment="1">
      <alignment horizontal="center" vertical="center"/>
    </xf>
    <xf numFmtId="0" fontId="15" fillId="0" borderId="35" xfId="1" applyFont="1" applyBorder="1" applyAlignment="1">
      <alignment horizontal="left" vertical="center"/>
    </xf>
    <xf numFmtId="0" fontId="32" fillId="0" borderId="31" xfId="1" applyFont="1" applyBorder="1" applyAlignment="1" applyProtection="1">
      <alignment horizontal="center" vertical="center"/>
      <protection locked="0"/>
    </xf>
    <xf numFmtId="0" fontId="31" fillId="0" borderId="31" xfId="3" applyFont="1" applyBorder="1" applyAlignment="1" applyProtection="1">
      <alignment horizontal="center" vertical="center"/>
      <protection locked="0"/>
    </xf>
    <xf numFmtId="0" fontId="31" fillId="0" borderId="11" xfId="3" applyFont="1" applyBorder="1" applyAlignment="1" applyProtection="1">
      <alignment horizontal="center" vertical="center"/>
      <protection locked="0"/>
    </xf>
    <xf numFmtId="0" fontId="31" fillId="0" borderId="42" xfId="3" applyFont="1" applyBorder="1" applyAlignment="1" applyProtection="1">
      <alignment horizontal="center" vertical="center"/>
      <protection locked="0"/>
    </xf>
    <xf numFmtId="0" fontId="31" fillId="0" borderId="8" xfId="3" applyFont="1" applyBorder="1" applyAlignment="1" applyProtection="1">
      <alignment horizontal="center" vertical="center"/>
      <protection locked="0"/>
    </xf>
    <xf numFmtId="0" fontId="31" fillId="0" borderId="36" xfId="3" applyFont="1" applyBorder="1" applyAlignment="1">
      <alignment horizontal="center" vertical="center" wrapText="1"/>
    </xf>
    <xf numFmtId="176" fontId="32" fillId="0" borderId="38" xfId="1" applyNumberFormat="1" applyFont="1" applyBorder="1" applyAlignment="1" applyProtection="1">
      <alignment horizontal="center" vertical="center"/>
      <protection locked="0"/>
    </xf>
    <xf numFmtId="176" fontId="32" fillId="0" borderId="32" xfId="1" applyNumberFormat="1" applyFont="1" applyBorder="1" applyAlignment="1" applyProtection="1">
      <alignment horizontal="center" vertical="center"/>
      <protection locked="0"/>
    </xf>
    <xf numFmtId="176" fontId="31" fillId="0" borderId="32" xfId="3" applyNumberFormat="1" applyFont="1" applyBorder="1" applyAlignment="1" applyProtection="1">
      <alignment horizontal="center" vertical="center"/>
      <protection locked="0"/>
    </xf>
    <xf numFmtId="176" fontId="31" fillId="0" borderId="2" xfId="3" applyNumberFormat="1" applyFont="1" applyBorder="1" applyAlignment="1" applyProtection="1">
      <alignment horizontal="center" vertical="center"/>
      <protection locked="0"/>
    </xf>
    <xf numFmtId="176" fontId="31" fillId="0" borderId="13" xfId="3" applyNumberFormat="1" applyFont="1" applyBorder="1" applyAlignment="1" applyProtection="1">
      <alignment horizontal="center" vertical="center"/>
      <protection locked="0"/>
    </xf>
    <xf numFmtId="176" fontId="31" fillId="0" borderId="9" xfId="3" applyNumberFormat="1" applyFont="1" applyBorder="1" applyAlignment="1" applyProtection="1">
      <alignment horizontal="center" vertical="center"/>
      <protection locked="0"/>
    </xf>
    <xf numFmtId="176" fontId="32" fillId="0" borderId="40" xfId="1" applyNumberFormat="1" applyFont="1" applyBorder="1" applyAlignment="1" applyProtection="1">
      <alignment horizontal="center" vertical="center"/>
      <protection locked="0"/>
    </xf>
    <xf numFmtId="176" fontId="31" fillId="0" borderId="40" xfId="3" applyNumberFormat="1" applyFont="1" applyBorder="1" applyAlignment="1" applyProtection="1">
      <alignment horizontal="center" vertical="center"/>
      <protection locked="0"/>
    </xf>
    <xf numFmtId="176" fontId="31" fillId="0" borderId="12" xfId="3" applyNumberFormat="1" applyFont="1" applyBorder="1" applyAlignment="1" applyProtection="1">
      <alignment horizontal="center" vertical="center"/>
      <protection locked="0"/>
    </xf>
    <xf numFmtId="176" fontId="31" fillId="0" borderId="41" xfId="3" applyNumberFormat="1" applyFont="1" applyBorder="1" applyAlignment="1" applyProtection="1">
      <alignment horizontal="center" vertical="center"/>
      <protection locked="0"/>
    </xf>
    <xf numFmtId="176" fontId="31" fillId="0" borderId="10" xfId="3" applyNumberFormat="1" applyFont="1" applyBorder="1" applyAlignment="1" applyProtection="1">
      <alignment horizontal="center" vertical="center"/>
      <protection locked="0"/>
    </xf>
    <xf numFmtId="176" fontId="32" fillId="0" borderId="33" xfId="1" applyNumberFormat="1" applyFont="1" applyBorder="1" applyAlignment="1" applyProtection="1">
      <alignment horizontal="center" vertical="center"/>
      <protection locked="0"/>
    </xf>
    <xf numFmtId="176" fontId="31" fillId="0" borderId="38" xfId="3" applyNumberFormat="1" applyFont="1" applyBorder="1" applyAlignment="1" applyProtection="1">
      <alignment horizontal="center" vertical="center"/>
      <protection locked="0"/>
    </xf>
    <xf numFmtId="176" fontId="31" fillId="0" borderId="46" xfId="3" applyNumberFormat="1" applyFont="1" applyBorder="1" applyAlignment="1" applyProtection="1">
      <alignment horizontal="center" vertical="center"/>
      <protection locked="0"/>
    </xf>
    <xf numFmtId="176" fontId="31" fillId="0" borderId="5" xfId="3" applyNumberFormat="1" applyFont="1" applyBorder="1" applyAlignment="1" applyProtection="1">
      <alignment horizontal="center" vertical="center"/>
      <protection locked="0"/>
    </xf>
    <xf numFmtId="176" fontId="31" fillId="0" borderId="47" xfId="3" applyNumberFormat="1" applyFont="1" applyBorder="1" applyAlignment="1" applyProtection="1">
      <alignment horizontal="center" vertical="center"/>
      <protection locked="0"/>
    </xf>
    <xf numFmtId="0" fontId="32" fillId="0" borderId="17" xfId="1" applyFont="1" applyBorder="1" applyAlignment="1">
      <alignment horizontal="center" vertical="center" wrapText="1"/>
    </xf>
    <xf numFmtId="0" fontId="32" fillId="0" borderId="39" xfId="1" applyFont="1" applyBorder="1" applyAlignment="1">
      <alignment horizontal="center" vertical="center" wrapText="1"/>
    </xf>
    <xf numFmtId="0" fontId="15" fillId="0" borderId="48" xfId="1" applyFont="1" applyBorder="1" applyAlignment="1">
      <alignment vertical="center"/>
    </xf>
    <xf numFmtId="0" fontId="15" fillId="0" borderId="50" xfId="1" applyFont="1" applyBorder="1" applyAlignment="1">
      <alignment vertical="center"/>
    </xf>
    <xf numFmtId="0" fontId="15" fillId="0" borderId="52" xfId="1" applyFont="1" applyBorder="1" applyAlignment="1">
      <alignment vertical="center"/>
    </xf>
    <xf numFmtId="0" fontId="15" fillId="0" borderId="51" xfId="1" applyFont="1" applyBorder="1" applyAlignment="1">
      <alignment vertical="center"/>
    </xf>
    <xf numFmtId="0" fontId="31" fillId="0" borderId="11" xfId="3" applyFont="1" applyBorder="1" applyAlignment="1">
      <alignment horizontal="left" vertical="center"/>
    </xf>
    <xf numFmtId="0" fontId="31" fillId="0" borderId="8" xfId="3" applyFont="1" applyBorder="1" applyAlignment="1">
      <alignment horizontal="left" vertical="center"/>
    </xf>
    <xf numFmtId="0" fontId="36" fillId="0" borderId="28" xfId="1" applyFont="1" applyBorder="1" applyAlignment="1">
      <alignment horizontal="center" vertical="center" wrapText="1"/>
    </xf>
    <xf numFmtId="0" fontId="32" fillId="5" borderId="18" xfId="1" applyFont="1" applyFill="1" applyBorder="1" applyAlignment="1">
      <alignment horizontal="left" vertical="center" shrinkToFit="1"/>
    </xf>
    <xf numFmtId="0" fontId="38" fillId="0" borderId="0" xfId="3" applyFont="1">
      <alignment vertical="center"/>
    </xf>
    <xf numFmtId="0" fontId="4" fillId="0" borderId="0" xfId="1" applyFont="1" applyAlignment="1">
      <alignment horizontal="center" vertical="center"/>
    </xf>
    <xf numFmtId="0" fontId="9" fillId="0" borderId="0" xfId="3" applyFont="1">
      <alignment vertical="center"/>
    </xf>
    <xf numFmtId="0" fontId="37" fillId="0" borderId="0" xfId="3" applyFont="1" applyAlignment="1"/>
    <xf numFmtId="49" fontId="39" fillId="0" borderId="6" xfId="3" applyNumberFormat="1" applyFont="1" applyBorder="1" applyAlignment="1">
      <alignment vertical="center" wrapText="1"/>
    </xf>
    <xf numFmtId="49" fontId="10" fillId="0" borderId="0" xfId="3" applyNumberFormat="1" applyFont="1" applyAlignment="1">
      <alignment vertical="center" wrapText="1"/>
    </xf>
    <xf numFmtId="49" fontId="10" fillId="0" borderId="0" xfId="3" applyNumberFormat="1" applyFont="1" applyAlignment="1">
      <alignment horizontal="center" vertical="center" wrapText="1"/>
    </xf>
    <xf numFmtId="0" fontId="39" fillId="0" borderId="18" xfId="3" applyFont="1" applyBorder="1" applyAlignment="1">
      <alignment horizontal="center" vertical="center"/>
    </xf>
    <xf numFmtId="49" fontId="40" fillId="0" borderId="43" xfId="3" applyNumberFormat="1" applyFont="1" applyBorder="1" applyAlignment="1">
      <alignment horizontal="center" vertical="center" wrapText="1"/>
    </xf>
    <xf numFmtId="0" fontId="13" fillId="0" borderId="3" xfId="3" applyFont="1" applyBorder="1">
      <alignment vertical="center"/>
    </xf>
    <xf numFmtId="0" fontId="13" fillId="0" borderId="3" xfId="3" applyFont="1" applyBorder="1" applyAlignment="1">
      <alignment horizontal="left" vertical="center"/>
    </xf>
    <xf numFmtId="176" fontId="36" fillId="0" borderId="1" xfId="0" applyNumberFormat="1" applyFont="1" applyBorder="1" applyAlignment="1" applyProtection="1">
      <alignment horizontal="center" vertical="center"/>
      <protection locked="0"/>
    </xf>
    <xf numFmtId="0" fontId="25" fillId="0" borderId="21" xfId="1" applyFont="1" applyBorder="1" applyAlignment="1">
      <alignment horizontal="distributed"/>
    </xf>
    <xf numFmtId="0" fontId="14" fillId="0" borderId="21" xfId="1" applyFont="1" applyBorder="1" applyAlignment="1">
      <alignment horizontal="distributed"/>
    </xf>
    <xf numFmtId="0" fontId="14" fillId="0" borderId="25" xfId="1" applyFont="1" applyBorder="1" applyAlignment="1">
      <alignment horizontal="distributed"/>
    </xf>
    <xf numFmtId="0" fontId="16" fillId="0" borderId="0" xfId="1" applyFont="1" applyAlignment="1">
      <alignment horizontal="left" vertical="center"/>
    </xf>
    <xf numFmtId="0" fontId="22" fillId="0" borderId="0" xfId="1" applyFont="1" applyAlignment="1">
      <alignment vertical="center"/>
    </xf>
    <xf numFmtId="0" fontId="17" fillId="0" borderId="0" xfId="1" applyFont="1"/>
    <xf numFmtId="0" fontId="26" fillId="0" borderId="21" xfId="1" applyFont="1" applyBorder="1" applyAlignment="1">
      <alignment horizontal="left" vertical="center"/>
    </xf>
    <xf numFmtId="0" fontId="27" fillId="0" borderId="0" xfId="1" applyFont="1" applyAlignment="1">
      <alignment vertical="center"/>
    </xf>
    <xf numFmtId="0" fontId="19" fillId="0" borderId="0" xfId="4" applyFont="1" applyAlignment="1">
      <alignment horizontal="left" vertical="center"/>
    </xf>
    <xf numFmtId="0" fontId="18" fillId="0" borderId="0" xfId="1" applyFont="1"/>
    <xf numFmtId="177" fontId="20" fillId="0" borderId="18" xfId="4" applyNumberFormat="1" applyFont="1" applyBorder="1" applyAlignment="1">
      <alignment horizontal="left" vertical="center"/>
    </xf>
    <xf numFmtId="49" fontId="41" fillId="0" borderId="0" xfId="3" applyNumberFormat="1" applyFont="1" applyAlignment="1">
      <alignment horizontal="center" vertical="center" wrapText="1"/>
    </xf>
    <xf numFmtId="0" fontId="13" fillId="0" borderId="0" xfId="3" applyFont="1" applyAlignment="1">
      <alignment horizontal="center" vertical="center"/>
    </xf>
    <xf numFmtId="0" fontId="42" fillId="0" borderId="0" xfId="3" applyFont="1" applyAlignment="1">
      <alignment horizontal="center" vertical="center"/>
    </xf>
    <xf numFmtId="0" fontId="13" fillId="2" borderId="16" xfId="3" applyFont="1" applyFill="1" applyBorder="1" applyAlignment="1" applyProtection="1">
      <alignment horizontal="center" vertical="center"/>
      <protection locked="0"/>
    </xf>
    <xf numFmtId="0" fontId="13" fillId="2" borderId="44" xfId="3" applyFont="1" applyFill="1" applyBorder="1" applyAlignment="1" applyProtection="1">
      <alignment horizontal="center" vertical="center" wrapText="1"/>
      <protection locked="0"/>
    </xf>
    <xf numFmtId="0" fontId="13" fillId="2" borderId="7" xfId="3" applyFont="1" applyFill="1" applyBorder="1" applyAlignment="1" applyProtection="1">
      <alignment horizontal="center" vertical="center"/>
      <protection locked="0"/>
    </xf>
    <xf numFmtId="0" fontId="43" fillId="2" borderId="49" xfId="3" applyFont="1" applyFill="1" applyBorder="1" applyAlignment="1" applyProtection="1">
      <alignment horizontal="center" vertical="center"/>
      <protection locked="0"/>
    </xf>
    <xf numFmtId="0" fontId="13" fillId="2" borderId="2" xfId="3" applyFont="1" applyFill="1" applyBorder="1" applyAlignment="1" applyProtection="1">
      <alignment horizontal="center" vertical="center"/>
      <protection locked="0"/>
    </xf>
    <xf numFmtId="0" fontId="43" fillId="2" borderId="12" xfId="3"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protection locked="0"/>
    </xf>
    <xf numFmtId="0" fontId="43" fillId="2" borderId="10" xfId="3" applyFont="1" applyFill="1" applyBorder="1" applyAlignment="1" applyProtection="1">
      <alignment horizontal="center" vertical="center"/>
      <protection locked="0"/>
    </xf>
    <xf numFmtId="0" fontId="40" fillId="0" borderId="40" xfId="3" applyFont="1" applyBorder="1" applyAlignment="1">
      <alignment horizontal="center" vertical="center" wrapText="1"/>
    </xf>
    <xf numFmtId="0" fontId="16" fillId="0" borderId="0" xfId="1" applyFont="1" applyAlignment="1">
      <alignment vertical="center"/>
    </xf>
    <xf numFmtId="0" fontId="26" fillId="0" borderId="0" xfId="1" applyFont="1" applyAlignment="1">
      <alignment horizontal="center" vertical="center"/>
    </xf>
    <xf numFmtId="0" fontId="31" fillId="0" borderId="48" xfId="3" applyFont="1" applyBorder="1" applyAlignment="1">
      <alignment horizontal="left" vertical="center"/>
    </xf>
    <xf numFmtId="0" fontId="31" fillId="0" borderId="50" xfId="3" applyFont="1" applyBorder="1" applyAlignment="1">
      <alignment horizontal="left" vertical="center"/>
    </xf>
    <xf numFmtId="0" fontId="45" fillId="0" borderId="0" xfId="7" applyFont="1" applyAlignment="1">
      <alignment vertical="center" shrinkToFit="1"/>
    </xf>
    <xf numFmtId="0" fontId="46" fillId="0" borderId="0" xfId="7" applyFont="1">
      <alignment vertical="center"/>
    </xf>
    <xf numFmtId="0" fontId="44" fillId="0" borderId="0" xfId="7">
      <alignment vertical="center"/>
    </xf>
    <xf numFmtId="0" fontId="46" fillId="0" borderId="0" xfId="7" applyFont="1" applyAlignment="1">
      <alignment vertical="center" shrinkToFit="1"/>
    </xf>
    <xf numFmtId="0" fontId="46" fillId="7" borderId="53" xfId="7" applyFont="1" applyFill="1" applyBorder="1" applyAlignment="1">
      <alignment vertical="center" shrinkToFit="1"/>
    </xf>
    <xf numFmtId="0" fontId="46" fillId="7" borderId="42" xfId="7" applyFont="1" applyFill="1" applyBorder="1" applyAlignment="1">
      <alignment vertical="center" shrinkToFit="1"/>
    </xf>
    <xf numFmtId="0" fontId="46" fillId="7" borderId="7" xfId="7" applyFont="1" applyFill="1" applyBorder="1">
      <alignment vertical="center"/>
    </xf>
    <xf numFmtId="0" fontId="46" fillId="7" borderId="2" xfId="7" applyFont="1" applyFill="1" applyBorder="1">
      <alignment vertical="center"/>
    </xf>
    <xf numFmtId="0" fontId="46" fillId="7" borderId="9" xfId="7" applyFont="1" applyFill="1" applyBorder="1" applyAlignment="1">
      <alignment vertical="center" shrinkToFit="1"/>
    </xf>
    <xf numFmtId="0" fontId="46" fillId="7" borderId="60" xfId="7" applyFont="1" applyFill="1" applyBorder="1">
      <alignment vertical="center"/>
    </xf>
    <xf numFmtId="0" fontId="46" fillId="7" borderId="62" xfId="7" applyFont="1" applyFill="1" applyBorder="1">
      <alignment vertical="center"/>
    </xf>
    <xf numFmtId="0" fontId="46" fillId="7" borderId="2" xfId="7" applyFont="1" applyFill="1" applyBorder="1" applyAlignment="1">
      <alignment vertical="center" wrapText="1"/>
    </xf>
    <xf numFmtId="0" fontId="46" fillId="7" borderId="9" xfId="7" applyFont="1" applyFill="1" applyBorder="1">
      <alignment vertical="center"/>
    </xf>
    <xf numFmtId="0" fontId="46" fillId="7" borderId="42" xfId="7" applyFont="1" applyFill="1" applyBorder="1" applyAlignment="1">
      <alignment vertical="center" wrapText="1" shrinkToFit="1"/>
    </xf>
    <xf numFmtId="0" fontId="46" fillId="7" borderId="31" xfId="7" applyFont="1" applyFill="1" applyBorder="1" applyAlignment="1">
      <alignment horizontal="left" vertical="center" shrinkToFit="1"/>
    </xf>
    <xf numFmtId="0" fontId="46" fillId="8" borderId="60" xfId="7" applyFont="1" applyFill="1" applyBorder="1" applyProtection="1">
      <alignment vertical="center"/>
      <protection locked="0"/>
    </xf>
    <xf numFmtId="0" fontId="46" fillId="8" borderId="68" xfId="7" applyFont="1" applyFill="1" applyBorder="1" applyProtection="1">
      <alignment vertical="center"/>
      <protection locked="0"/>
    </xf>
    <xf numFmtId="0" fontId="46" fillId="7" borderId="42" xfId="7" applyFont="1" applyFill="1" applyBorder="1" applyAlignment="1">
      <alignment horizontal="center" vertical="center" shrinkToFit="1"/>
    </xf>
    <xf numFmtId="0" fontId="46" fillId="8" borderId="2" xfId="7" applyFont="1" applyFill="1" applyBorder="1" applyProtection="1">
      <alignment vertical="center"/>
      <protection locked="0"/>
    </xf>
    <xf numFmtId="0" fontId="46" fillId="8" borderId="12" xfId="7" applyFont="1" applyFill="1" applyBorder="1" applyProtection="1">
      <alignment vertical="center"/>
      <protection locked="0"/>
    </xf>
    <xf numFmtId="0" fontId="46" fillId="7" borderId="65" xfId="7" applyFont="1" applyFill="1" applyBorder="1">
      <alignment vertical="center"/>
    </xf>
    <xf numFmtId="0" fontId="46" fillId="8" borderId="62" xfId="7" applyFont="1" applyFill="1" applyBorder="1" applyProtection="1">
      <alignment vertical="center"/>
      <protection locked="0"/>
    </xf>
    <xf numFmtId="0" fontId="46" fillId="7" borderId="63" xfId="7" applyFont="1" applyFill="1" applyBorder="1">
      <alignment vertical="center"/>
    </xf>
    <xf numFmtId="0" fontId="46" fillId="8" borderId="64" xfId="7" applyFont="1" applyFill="1" applyBorder="1" applyProtection="1">
      <alignment vertical="center"/>
      <protection locked="0"/>
    </xf>
    <xf numFmtId="0" fontId="46" fillId="7" borderId="36" xfId="7" applyFont="1" applyFill="1" applyBorder="1" applyAlignment="1">
      <alignment horizontal="center" vertical="center" shrinkToFit="1"/>
    </xf>
    <xf numFmtId="0" fontId="46" fillId="8" borderId="9" xfId="7" applyFont="1" applyFill="1" applyBorder="1" applyProtection="1">
      <alignment vertical="center"/>
      <protection locked="0"/>
    </xf>
    <xf numFmtId="0" fontId="46" fillId="7" borderId="66" xfId="7" applyFont="1" applyFill="1" applyBorder="1">
      <alignment vertical="center"/>
    </xf>
    <xf numFmtId="0" fontId="46" fillId="8" borderId="26" xfId="7" applyFont="1" applyFill="1" applyBorder="1" applyProtection="1">
      <alignment vertical="center"/>
      <protection locked="0"/>
    </xf>
    <xf numFmtId="0" fontId="46" fillId="7" borderId="27" xfId="7" applyFont="1" applyFill="1" applyBorder="1">
      <alignment vertical="center"/>
    </xf>
    <xf numFmtId="0" fontId="46" fillId="7" borderId="38" xfId="7" applyFont="1" applyFill="1" applyBorder="1" applyAlignment="1">
      <alignment horizontal="left" vertical="center" wrapText="1" shrinkToFit="1"/>
    </xf>
    <xf numFmtId="0" fontId="46" fillId="8" borderId="7" xfId="7" applyFont="1" applyFill="1" applyBorder="1" applyProtection="1">
      <alignment vertical="center"/>
      <protection locked="0"/>
    </xf>
    <xf numFmtId="0" fontId="46" fillId="8" borderId="49" xfId="7" applyFont="1" applyFill="1" applyBorder="1" applyProtection="1">
      <alignment vertical="center"/>
      <protection locked="0"/>
    </xf>
    <xf numFmtId="0" fontId="46" fillId="7" borderId="5" xfId="7" applyFont="1" applyFill="1" applyBorder="1" applyAlignment="1">
      <alignment horizontal="center" vertical="center" shrinkToFit="1"/>
    </xf>
    <xf numFmtId="0" fontId="46" fillId="7" borderId="45" xfId="7" applyFont="1" applyFill="1" applyBorder="1" applyAlignment="1">
      <alignment horizontal="center" vertical="center" shrinkToFit="1"/>
    </xf>
    <xf numFmtId="0" fontId="46" fillId="7" borderId="36" xfId="7" applyFont="1" applyFill="1" applyBorder="1" applyAlignment="1">
      <alignment vertical="center" shrinkToFit="1"/>
    </xf>
    <xf numFmtId="0" fontId="44" fillId="0" borderId="0" xfId="7" applyAlignment="1">
      <alignment vertical="center" shrinkToFit="1"/>
    </xf>
    <xf numFmtId="0" fontId="13" fillId="6" borderId="14" xfId="3" applyFont="1" applyFill="1" applyBorder="1" applyAlignment="1" applyProtection="1">
      <alignment horizontal="left" vertical="center" wrapText="1"/>
      <protection locked="0"/>
    </xf>
    <xf numFmtId="0" fontId="13" fillId="2" borderId="48" xfId="3" applyFont="1" applyFill="1" applyBorder="1" applyAlignment="1" applyProtection="1">
      <alignment horizontal="left" vertical="center" wrapText="1"/>
      <protection locked="0"/>
    </xf>
    <xf numFmtId="0" fontId="13" fillId="2" borderId="50" xfId="3" applyFont="1" applyFill="1" applyBorder="1" applyAlignment="1" applyProtection="1">
      <alignment horizontal="left" vertical="center" wrapText="1"/>
      <protection locked="0"/>
    </xf>
    <xf numFmtId="0" fontId="13" fillId="2" borderId="51" xfId="3" applyFont="1" applyFill="1" applyBorder="1" applyAlignment="1" applyProtection="1">
      <alignment horizontal="left" vertical="center" wrapText="1"/>
      <protection locked="0"/>
    </xf>
    <xf numFmtId="0" fontId="1" fillId="0" borderId="0" xfId="0" applyFont="1">
      <alignment vertical="center"/>
    </xf>
    <xf numFmtId="0" fontId="0" fillId="0" borderId="0" xfId="0" applyAlignment="1">
      <alignment horizontal="center" vertical="center"/>
    </xf>
    <xf numFmtId="0" fontId="56" fillId="0" borderId="2" xfId="0" applyFont="1" applyBorder="1" applyAlignment="1">
      <alignment horizontal="center" vertical="center"/>
    </xf>
    <xf numFmtId="0" fontId="56"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61" fillId="0" borderId="2" xfId="0" applyFont="1" applyBorder="1" applyAlignment="1">
      <alignment horizontal="center" vertical="center" wrapText="1"/>
    </xf>
    <xf numFmtId="0" fontId="57" fillId="0" borderId="1" xfId="0" applyFont="1" applyBorder="1">
      <alignment vertical="center"/>
    </xf>
    <xf numFmtId="0" fontId="57" fillId="0" borderId="2" xfId="0" applyFont="1" applyBorder="1">
      <alignment vertical="center"/>
    </xf>
    <xf numFmtId="0" fontId="57" fillId="0" borderId="2" xfId="0" applyFont="1" applyBorder="1" applyAlignment="1">
      <alignment horizontal="center" vertical="center"/>
    </xf>
    <xf numFmtId="0" fontId="57" fillId="0" borderId="2" xfId="0" applyFont="1" applyBorder="1" applyProtection="1">
      <alignment vertical="center"/>
      <protection locked="0"/>
    </xf>
    <xf numFmtId="0" fontId="59" fillId="0" borderId="2" xfId="0" applyFont="1" applyBorder="1" applyProtection="1">
      <alignment vertical="center"/>
      <protection locked="0"/>
    </xf>
    <xf numFmtId="0" fontId="62" fillId="0" borderId="0" xfId="0" applyFont="1">
      <alignment vertical="center"/>
    </xf>
    <xf numFmtId="0" fontId="32" fillId="0" borderId="40" xfId="1" applyFont="1" applyBorder="1" applyAlignment="1">
      <alignment horizontal="center" vertical="center"/>
    </xf>
    <xf numFmtId="0" fontId="31" fillId="0" borderId="49" xfId="3" applyFont="1" applyBorder="1" applyAlignment="1">
      <alignment horizontal="center" vertical="center"/>
    </xf>
    <xf numFmtId="0" fontId="31" fillId="0" borderId="12" xfId="3" applyFont="1" applyBorder="1" applyAlignment="1">
      <alignment horizontal="center" vertical="center"/>
    </xf>
    <xf numFmtId="0" fontId="31" fillId="0" borderId="10" xfId="3" applyFont="1" applyBorder="1" applyAlignment="1">
      <alignment horizontal="center" vertical="center"/>
    </xf>
    <xf numFmtId="0" fontId="32" fillId="5" borderId="32" xfId="1" applyFont="1" applyFill="1" applyBorder="1" applyAlignment="1">
      <alignment horizontal="center" vertical="center" shrinkToFit="1"/>
    </xf>
    <xf numFmtId="0" fontId="31" fillId="0" borderId="7" xfId="3" applyFont="1" applyBorder="1" applyAlignment="1">
      <alignment horizontal="center" vertical="center"/>
    </xf>
    <xf numFmtId="0" fontId="31" fillId="0" borderId="2" xfId="3" applyFont="1" applyBorder="1" applyAlignment="1">
      <alignment horizontal="center" vertical="center"/>
    </xf>
    <xf numFmtId="0" fontId="31" fillId="0" borderId="9" xfId="3" applyFont="1" applyBorder="1" applyAlignment="1">
      <alignment horizontal="center" vertical="center"/>
    </xf>
    <xf numFmtId="0" fontId="63" fillId="0" borderId="0" xfId="7" applyFont="1">
      <alignment vertical="center"/>
    </xf>
    <xf numFmtId="0" fontId="10" fillId="6" borderId="53" xfId="3" applyFont="1" applyFill="1" applyBorder="1" applyAlignment="1" applyProtection="1">
      <alignment horizontal="center" vertical="center" wrapText="1"/>
      <protection locked="0"/>
    </xf>
    <xf numFmtId="0" fontId="10" fillId="6" borderId="44" xfId="3" applyFont="1" applyFill="1" applyBorder="1" applyAlignment="1" applyProtection="1">
      <alignment horizontal="center" vertical="center" wrapText="1"/>
      <protection locked="0"/>
    </xf>
    <xf numFmtId="49" fontId="10" fillId="3" borderId="14" xfId="3" applyNumberFormat="1" applyFont="1" applyFill="1" applyBorder="1" applyAlignment="1">
      <alignment horizontal="center" vertical="center"/>
    </xf>
    <xf numFmtId="49" fontId="10" fillId="3" borderId="15" xfId="3" applyNumberFormat="1" applyFont="1" applyFill="1" applyBorder="1" applyAlignment="1">
      <alignment horizontal="center" vertical="center"/>
    </xf>
    <xf numFmtId="49" fontId="10" fillId="3" borderId="30" xfId="3" applyNumberFormat="1" applyFont="1" applyFill="1" applyBorder="1" applyAlignment="1">
      <alignment horizontal="center" vertical="center"/>
    </xf>
    <xf numFmtId="0" fontId="22" fillId="0" borderId="21" xfId="1" applyFont="1" applyBorder="1" applyAlignment="1">
      <alignment horizontal="left" vertical="center" wrapText="1"/>
    </xf>
    <xf numFmtId="0" fontId="22" fillId="0" borderId="0" xfId="1" applyFont="1" applyAlignment="1">
      <alignment horizontal="left" vertical="center" wrapText="1"/>
    </xf>
    <xf numFmtId="0" fontId="22" fillId="0" borderId="22" xfId="1" applyFont="1" applyBorder="1" applyAlignment="1">
      <alignment horizontal="left" vertical="center" wrapText="1"/>
    </xf>
    <xf numFmtId="0" fontId="22" fillId="0" borderId="21" xfId="1" applyFont="1" applyBorder="1" applyAlignment="1">
      <alignment horizontal="center" vertical="center"/>
    </xf>
    <xf numFmtId="0" fontId="22" fillId="0" borderId="0" xfId="1" applyFont="1" applyAlignment="1">
      <alignment horizontal="center" vertical="center"/>
    </xf>
    <xf numFmtId="0" fontId="22" fillId="0" borderId="22" xfId="1" applyFont="1" applyBorder="1" applyAlignment="1">
      <alignment horizontal="center" vertical="center"/>
    </xf>
    <xf numFmtId="0" fontId="23" fillId="0" borderId="21" xfId="4" applyFont="1" applyBorder="1" applyAlignment="1">
      <alignment horizontal="left" vertical="center" wrapText="1"/>
    </xf>
    <xf numFmtId="0" fontId="23" fillId="0" borderId="0" xfId="4" applyFont="1" applyAlignment="1">
      <alignment horizontal="left" vertical="center" wrapText="1"/>
    </xf>
    <xf numFmtId="0" fontId="23" fillId="0" borderId="22" xfId="4" applyFont="1" applyBorder="1" applyAlignment="1">
      <alignment horizontal="left" vertical="center" wrapText="1"/>
    </xf>
    <xf numFmtId="0" fontId="26" fillId="0" borderId="1" xfId="1" applyFont="1" applyBorder="1" applyAlignment="1">
      <alignment horizontal="center" vertical="center" wrapText="1"/>
    </xf>
    <xf numFmtId="0" fontId="26" fillId="0" borderId="23" xfId="1" applyFont="1" applyBorder="1" applyAlignment="1">
      <alignment horizontal="center" vertical="center" wrapText="1"/>
    </xf>
    <xf numFmtId="0" fontId="27" fillId="0" borderId="0" xfId="1" applyFont="1" applyAlignment="1">
      <alignment horizontal="center" vertical="center"/>
    </xf>
    <xf numFmtId="0" fontId="27" fillId="0" borderId="22" xfId="1" applyFont="1" applyBorder="1" applyAlignment="1">
      <alignment horizontal="center" vertical="center"/>
    </xf>
    <xf numFmtId="0" fontId="26" fillId="0" borderId="4" xfId="1" applyFont="1" applyBorder="1" applyAlignment="1">
      <alignment horizontal="center" vertical="center" wrapText="1"/>
    </xf>
    <xf numFmtId="0" fontId="26" fillId="0" borderId="24" xfId="1" applyFont="1" applyBorder="1" applyAlignment="1">
      <alignment horizontal="center" vertical="center" wrapText="1"/>
    </xf>
    <xf numFmtId="0" fontId="28" fillId="0" borderId="21" xfId="1" applyFont="1" applyBorder="1" applyAlignment="1">
      <alignment horizontal="left" vertical="center" wrapText="1"/>
    </xf>
    <xf numFmtId="0" fontId="28" fillId="0" borderId="0" xfId="1" applyFont="1" applyAlignment="1">
      <alignment horizontal="left" vertical="center" wrapText="1"/>
    </xf>
    <xf numFmtId="0" fontId="28" fillId="0" borderId="22" xfId="1" applyFont="1" applyBorder="1" applyAlignment="1">
      <alignment horizontal="left" vertical="center" wrapText="1"/>
    </xf>
    <xf numFmtId="0" fontId="14" fillId="0" borderId="21" xfId="1" applyFont="1" applyBorder="1" applyAlignment="1">
      <alignment horizontal="left" wrapText="1"/>
    </xf>
    <xf numFmtId="0" fontId="14" fillId="0" borderId="0" xfId="1" applyFont="1" applyAlignment="1">
      <alignment horizontal="left" wrapText="1"/>
    </xf>
    <xf numFmtId="0" fontId="29" fillId="0" borderId="22" xfId="1" applyFont="1" applyBorder="1" applyAlignment="1">
      <alignment horizontal="center" vertical="center" wrapText="1"/>
    </xf>
    <xf numFmtId="0" fontId="29" fillId="0" borderId="29" xfId="1" applyFont="1" applyBorder="1" applyAlignment="1">
      <alignment horizontal="center" vertical="center" wrapText="1"/>
    </xf>
    <xf numFmtId="0" fontId="17" fillId="0" borderId="18" xfId="1" applyFont="1" applyBorder="1" applyAlignment="1" applyProtection="1">
      <alignment horizontal="left" vertical="top"/>
      <protection locked="0"/>
    </xf>
    <xf numFmtId="0" fontId="17" fillId="0" borderId="19" xfId="1" applyFont="1" applyBorder="1" applyAlignment="1" applyProtection="1">
      <alignment horizontal="left" vertical="top"/>
      <protection locked="0"/>
    </xf>
    <xf numFmtId="0" fontId="17" fillId="0" borderId="20" xfId="1" applyFont="1" applyBorder="1" applyAlignment="1" applyProtection="1">
      <alignment horizontal="left" vertical="top"/>
      <protection locked="0"/>
    </xf>
    <xf numFmtId="0" fontId="17" fillId="0" borderId="25" xfId="1" applyFont="1" applyBorder="1" applyAlignment="1" applyProtection="1">
      <alignment horizontal="left" vertical="top"/>
      <protection locked="0"/>
    </xf>
    <xf numFmtId="0" fontId="17" fillId="0" borderId="28" xfId="1" applyFont="1" applyBorder="1" applyAlignment="1" applyProtection="1">
      <alignment horizontal="left" vertical="top"/>
      <protection locked="0"/>
    </xf>
    <xf numFmtId="0" fontId="17" fillId="0" borderId="29" xfId="1" applyFont="1" applyBorder="1" applyAlignment="1" applyProtection="1">
      <alignment horizontal="left" vertical="top"/>
      <protection locked="0"/>
    </xf>
    <xf numFmtId="0" fontId="17" fillId="0" borderId="26" xfId="1" applyFont="1" applyBorder="1" applyAlignment="1">
      <alignment horizontal="left" vertical="center" wrapText="1"/>
    </xf>
    <xf numFmtId="0" fontId="17" fillId="0" borderId="27" xfId="1" applyFont="1" applyBorder="1" applyAlignment="1">
      <alignment horizontal="left" vertical="center" wrapText="1"/>
    </xf>
    <xf numFmtId="0" fontId="28" fillId="0" borderId="25" xfId="1" applyFont="1" applyBorder="1" applyAlignment="1">
      <alignment horizontal="left" vertical="center" wrapText="1"/>
    </xf>
    <xf numFmtId="0" fontId="28" fillId="0" borderId="28" xfId="1" applyFont="1" applyBorder="1" applyAlignment="1">
      <alignment horizontal="left" vertical="center" wrapText="1"/>
    </xf>
    <xf numFmtId="0" fontId="28" fillId="0" borderId="29" xfId="1" applyFont="1" applyBorder="1" applyAlignment="1">
      <alignment horizontal="left" vertical="center" wrapText="1"/>
    </xf>
    <xf numFmtId="0" fontId="14" fillId="0" borderId="25" xfId="1" applyFont="1" applyBorder="1" applyAlignment="1">
      <alignment horizontal="left" vertical="top" wrapText="1"/>
    </xf>
    <xf numFmtId="0" fontId="14" fillId="0" borderId="28" xfId="1" applyFont="1" applyBorder="1" applyAlignment="1">
      <alignment horizontal="left" vertical="top" wrapText="1"/>
    </xf>
    <xf numFmtId="0" fontId="31" fillId="0" borderId="15" xfId="3" applyFont="1" applyBorder="1" applyAlignment="1">
      <alignment horizontal="center" vertical="center" wrapText="1"/>
    </xf>
    <xf numFmtId="0" fontId="31" fillId="0" borderId="34" xfId="3" applyFont="1" applyBorder="1" applyAlignment="1">
      <alignment horizontal="center" vertical="center" wrapText="1"/>
    </xf>
    <xf numFmtId="0" fontId="31" fillId="0" borderId="30" xfId="3" applyFont="1" applyBorder="1" applyAlignment="1">
      <alignment horizontal="center" vertical="center" wrapText="1"/>
    </xf>
    <xf numFmtId="0" fontId="32" fillId="0" borderId="14" xfId="1" applyFont="1" applyBorder="1" applyAlignment="1">
      <alignment horizontal="center" vertical="center" wrapText="1"/>
    </xf>
    <xf numFmtId="0" fontId="32" fillId="0" borderId="15" xfId="1" applyFont="1" applyBorder="1" applyAlignment="1">
      <alignment horizontal="center" vertical="center" wrapText="1"/>
    </xf>
    <xf numFmtId="0" fontId="32" fillId="0" borderId="30" xfId="1" applyFont="1" applyBorder="1" applyAlignment="1">
      <alignment horizontal="center" vertical="center" wrapText="1"/>
    </xf>
    <xf numFmtId="0" fontId="23" fillId="0" borderId="0" xfId="4" applyFont="1" applyAlignment="1">
      <alignment horizontal="left" vertical="top" wrapText="1"/>
    </xf>
    <xf numFmtId="0" fontId="31" fillId="0" borderId="31" xfId="3" applyFont="1" applyBorder="1" applyAlignment="1">
      <alignment horizontal="center" vertical="center" wrapText="1"/>
    </xf>
    <xf numFmtId="0" fontId="31" fillId="0" borderId="36" xfId="3" applyFont="1" applyBorder="1" applyAlignment="1">
      <alignment horizontal="center" vertical="center" wrapText="1"/>
    </xf>
    <xf numFmtId="0" fontId="31" fillId="0" borderId="33" xfId="3" applyFont="1" applyBorder="1" applyAlignment="1">
      <alignment horizontal="center" vertical="center" wrapText="1"/>
    </xf>
    <xf numFmtId="0" fontId="31" fillId="0" borderId="37" xfId="3" applyFont="1" applyBorder="1" applyAlignment="1">
      <alignment horizontal="center" vertical="center" wrapText="1"/>
    </xf>
    <xf numFmtId="0" fontId="31" fillId="0" borderId="40" xfId="3" applyFont="1" applyBorder="1" applyAlignment="1">
      <alignment horizontal="center" vertical="center" wrapText="1"/>
    </xf>
    <xf numFmtId="0" fontId="31" fillId="0" borderId="39" xfId="3" applyFont="1" applyBorder="1" applyAlignment="1">
      <alignment horizontal="center" vertical="center" wrapText="1"/>
    </xf>
    <xf numFmtId="0" fontId="31" fillId="0" borderId="38" xfId="3" applyFont="1" applyBorder="1" applyAlignment="1">
      <alignment horizontal="center" vertical="center" wrapText="1"/>
    </xf>
    <xf numFmtId="0" fontId="31" fillId="0" borderId="45" xfId="3" applyFont="1" applyBorder="1" applyAlignment="1">
      <alignment horizontal="center" vertical="center" wrapText="1"/>
    </xf>
    <xf numFmtId="0" fontId="31" fillId="0" borderId="32" xfId="3" applyFont="1" applyBorder="1" applyAlignment="1">
      <alignment horizontal="center" vertical="center" wrapText="1"/>
    </xf>
    <xf numFmtId="0" fontId="31" fillId="0" borderId="17" xfId="3" applyFont="1" applyBorder="1" applyAlignment="1">
      <alignment horizontal="center" vertical="center" wrapText="1"/>
    </xf>
    <xf numFmtId="0" fontId="15" fillId="4" borderId="14" xfId="1" applyFont="1" applyFill="1" applyBorder="1" applyAlignment="1">
      <alignment horizontal="center" vertical="center"/>
    </xf>
    <xf numFmtId="0" fontId="15" fillId="4" borderId="15" xfId="1" applyFont="1" applyFill="1" applyBorder="1" applyAlignment="1">
      <alignment horizontal="center" vertical="center"/>
    </xf>
    <xf numFmtId="0" fontId="15" fillId="4" borderId="30" xfId="1" applyFont="1" applyFill="1" applyBorder="1" applyAlignment="1">
      <alignment horizontal="center" vertical="center"/>
    </xf>
    <xf numFmtId="0" fontId="22" fillId="3" borderId="14" xfId="1" applyFont="1" applyFill="1" applyBorder="1" applyAlignment="1">
      <alignment horizontal="center" vertical="center"/>
    </xf>
    <xf numFmtId="0" fontId="22" fillId="3" borderId="15" xfId="1" applyFont="1" applyFill="1" applyBorder="1" applyAlignment="1">
      <alignment horizontal="center" vertical="center"/>
    </xf>
    <xf numFmtId="0" fontId="57" fillId="0" borderId="1" xfId="0" applyFont="1" applyBorder="1" applyAlignment="1">
      <alignment horizontal="left" vertical="center"/>
    </xf>
    <xf numFmtId="0" fontId="0" fillId="0" borderId="0" xfId="0" applyAlignment="1">
      <alignment horizontal="left" vertical="center" wrapText="1"/>
    </xf>
    <xf numFmtId="0" fontId="46" fillId="8" borderId="37" xfId="7" applyFont="1" applyFill="1" applyBorder="1" applyAlignment="1" applyProtection="1">
      <alignment horizontal="center" vertical="center"/>
      <protection locked="0"/>
    </xf>
    <xf numFmtId="0" fontId="46" fillId="8" borderId="28" xfId="7" applyFont="1" applyFill="1" applyBorder="1" applyAlignment="1" applyProtection="1">
      <alignment horizontal="center" vertical="center"/>
      <protection locked="0"/>
    </xf>
    <xf numFmtId="0" fontId="46" fillId="8" borderId="29" xfId="7" applyFont="1" applyFill="1" applyBorder="1" applyAlignment="1" applyProtection="1">
      <alignment horizontal="center" vertical="center"/>
      <protection locked="0"/>
    </xf>
    <xf numFmtId="0" fontId="46" fillId="8" borderId="3" xfId="7" applyFont="1" applyFill="1" applyBorder="1" applyAlignment="1" applyProtection="1">
      <alignment horizontal="left" vertical="center"/>
      <protection locked="0"/>
    </xf>
    <xf numFmtId="0" fontId="46" fillId="8" borderId="4" xfId="7" applyFont="1" applyFill="1" applyBorder="1" applyAlignment="1" applyProtection="1">
      <alignment horizontal="left" vertical="center"/>
      <protection locked="0"/>
    </xf>
    <xf numFmtId="0" fontId="46" fillId="8" borderId="24" xfId="7" applyFont="1" applyFill="1" applyBorder="1" applyAlignment="1" applyProtection="1">
      <alignment horizontal="left" vertical="center"/>
      <protection locked="0"/>
    </xf>
    <xf numFmtId="0" fontId="53" fillId="8" borderId="3" xfId="7" applyFont="1" applyFill="1" applyBorder="1" applyAlignment="1" applyProtection="1">
      <alignment horizontal="left" vertical="center"/>
      <protection locked="0"/>
    </xf>
    <xf numFmtId="0" fontId="53" fillId="8" borderId="4" xfId="7" applyFont="1" applyFill="1" applyBorder="1" applyAlignment="1" applyProtection="1">
      <alignment horizontal="left" vertical="center"/>
      <protection locked="0"/>
    </xf>
    <xf numFmtId="0" fontId="53" fillId="8" borderId="24" xfId="7" applyFont="1" applyFill="1" applyBorder="1" applyAlignment="1" applyProtection="1">
      <alignment horizontal="left" vertical="center"/>
      <protection locked="0"/>
    </xf>
    <xf numFmtId="0" fontId="46" fillId="8" borderId="3" xfId="7" applyFont="1" applyFill="1" applyBorder="1" applyAlignment="1" applyProtection="1">
      <alignment horizontal="center" vertical="center"/>
      <protection locked="0"/>
    </xf>
    <xf numFmtId="0" fontId="46" fillId="8" borderId="4" xfId="7" applyFont="1" applyFill="1" applyBorder="1" applyAlignment="1" applyProtection="1">
      <alignment horizontal="center" vertical="center"/>
      <protection locked="0"/>
    </xf>
    <xf numFmtId="0" fontId="46" fillId="8" borderId="24" xfId="7" applyFont="1" applyFill="1" applyBorder="1" applyAlignment="1" applyProtection="1">
      <alignment horizontal="center" vertical="center"/>
      <protection locked="0"/>
    </xf>
    <xf numFmtId="0" fontId="54" fillId="8" borderId="3" xfId="7" applyFont="1" applyFill="1" applyBorder="1" applyAlignment="1" applyProtection="1">
      <alignment horizontal="center" vertical="center"/>
      <protection locked="0"/>
    </xf>
    <xf numFmtId="0" fontId="54" fillId="8" borderId="4" xfId="7" applyFont="1" applyFill="1" applyBorder="1" applyAlignment="1" applyProtection="1">
      <alignment horizontal="center" vertical="center"/>
      <protection locked="0"/>
    </xf>
    <xf numFmtId="0" fontId="46" fillId="7" borderId="56" xfId="7" applyFont="1" applyFill="1" applyBorder="1" applyAlignment="1">
      <alignment horizontal="left" vertical="center" shrinkToFit="1"/>
    </xf>
    <xf numFmtId="0" fontId="46" fillId="7" borderId="67" xfId="7" applyFont="1" applyFill="1" applyBorder="1" applyAlignment="1">
      <alignment horizontal="left" vertical="center" shrinkToFit="1"/>
    </xf>
    <xf numFmtId="0" fontId="46" fillId="7" borderId="62" xfId="7" applyFont="1" applyFill="1" applyBorder="1" applyAlignment="1">
      <alignment horizontal="left" vertical="center"/>
    </xf>
    <xf numFmtId="0" fontId="46" fillId="7" borderId="13" xfId="7" applyFont="1" applyFill="1" applyBorder="1" applyAlignment="1">
      <alignment horizontal="left" vertical="center"/>
    </xf>
    <xf numFmtId="0" fontId="46" fillId="7" borderId="60" xfId="7" applyFont="1" applyFill="1" applyBorder="1" applyAlignment="1">
      <alignment horizontal="left" vertical="center"/>
    </xf>
    <xf numFmtId="0" fontId="46" fillId="8" borderId="2" xfId="7" applyFont="1" applyFill="1" applyBorder="1" applyAlignment="1" applyProtection="1">
      <alignment horizontal="center" vertical="center"/>
      <protection locked="0"/>
    </xf>
    <xf numFmtId="0" fontId="46" fillId="8" borderId="12" xfId="7" applyFont="1" applyFill="1" applyBorder="1" applyAlignment="1" applyProtection="1">
      <alignment horizontal="center" vertical="center"/>
      <protection locked="0"/>
    </xf>
    <xf numFmtId="0" fontId="46" fillId="8" borderId="55" xfId="7" applyFont="1" applyFill="1" applyBorder="1" applyAlignment="1" applyProtection="1">
      <alignment horizontal="center" vertical="center"/>
      <protection locked="0"/>
    </xf>
    <xf numFmtId="0" fontId="46" fillId="8" borderId="0" xfId="7" applyFont="1" applyFill="1" applyAlignment="1" applyProtection="1">
      <alignment horizontal="center" vertical="center"/>
      <protection locked="0"/>
    </xf>
    <xf numFmtId="0" fontId="46" fillId="8" borderId="22" xfId="7" applyFont="1" applyFill="1" applyBorder="1" applyAlignment="1" applyProtection="1">
      <alignment horizontal="center" vertical="center"/>
      <protection locked="0"/>
    </xf>
    <xf numFmtId="0" fontId="46" fillId="9" borderId="54" xfId="7" applyFont="1" applyFill="1" applyBorder="1" applyAlignment="1" applyProtection="1">
      <alignment horizontal="left" vertical="center" wrapText="1"/>
      <protection locked="0"/>
    </xf>
    <xf numFmtId="0" fontId="46" fillId="9" borderId="15" xfId="7" applyFont="1" applyFill="1" applyBorder="1" applyAlignment="1" applyProtection="1">
      <alignment horizontal="left" vertical="center" wrapText="1"/>
      <protection locked="0"/>
    </xf>
    <xf numFmtId="0" fontId="46" fillId="9" borderId="30" xfId="7" applyFont="1" applyFill="1" applyBorder="1" applyAlignment="1" applyProtection="1">
      <alignment horizontal="left" vertical="center" wrapText="1"/>
      <protection locked="0"/>
    </xf>
    <xf numFmtId="0" fontId="46" fillId="9" borderId="55" xfId="7" applyFont="1" applyFill="1" applyBorder="1" applyAlignment="1" applyProtection="1">
      <alignment horizontal="left" vertical="center" wrapText="1"/>
      <protection locked="0"/>
    </xf>
    <xf numFmtId="0" fontId="46" fillId="9" borderId="0" xfId="7" applyFont="1" applyFill="1" applyAlignment="1" applyProtection="1">
      <alignment horizontal="left" vertical="center"/>
      <protection locked="0"/>
    </xf>
    <xf numFmtId="0" fontId="46" fillId="9" borderId="22" xfId="7" applyFont="1" applyFill="1" applyBorder="1" applyAlignment="1" applyProtection="1">
      <alignment horizontal="left" vertical="center"/>
      <protection locked="0"/>
    </xf>
    <xf numFmtId="0" fontId="46" fillId="7" borderId="31" xfId="7" applyFont="1" applyFill="1" applyBorder="1" applyAlignment="1">
      <alignment horizontal="left" vertical="center" shrinkToFit="1"/>
    </xf>
    <xf numFmtId="0" fontId="44" fillId="0" borderId="42" xfId="7" applyBorder="1" applyAlignment="1">
      <alignment horizontal="left" vertical="center" shrinkToFit="1"/>
    </xf>
    <xf numFmtId="0" fontId="44" fillId="0" borderId="36" xfId="7" applyBorder="1" applyAlignment="1">
      <alignment horizontal="left" vertical="center" shrinkToFit="1"/>
    </xf>
    <xf numFmtId="0" fontId="46" fillId="9" borderId="56" xfId="7" applyFont="1" applyFill="1" applyBorder="1" applyAlignment="1" applyProtection="1">
      <alignment horizontal="left" vertical="center" wrapText="1" shrinkToFit="1"/>
      <protection locked="0"/>
    </xf>
    <xf numFmtId="0" fontId="46" fillId="9" borderId="57" xfId="7" applyFont="1" applyFill="1" applyBorder="1" applyAlignment="1" applyProtection="1">
      <alignment horizontal="left" vertical="center" wrapText="1" shrinkToFit="1"/>
      <protection locked="0"/>
    </xf>
    <xf numFmtId="0" fontId="46" fillId="9" borderId="58" xfId="7" applyFont="1" applyFill="1" applyBorder="1" applyAlignment="1" applyProtection="1">
      <alignment horizontal="left" vertical="center" wrapText="1" shrinkToFit="1"/>
      <protection locked="0"/>
    </xf>
    <xf numFmtId="0" fontId="46" fillId="9" borderId="3" xfId="7" applyFont="1" applyFill="1" applyBorder="1" applyAlignment="1" applyProtection="1">
      <alignment horizontal="left" vertical="center" wrapText="1"/>
      <protection locked="0"/>
    </xf>
    <xf numFmtId="0" fontId="46" fillId="9" borderId="4" xfId="7" applyFont="1" applyFill="1" applyBorder="1" applyAlignment="1" applyProtection="1">
      <alignment horizontal="left" vertical="center"/>
      <protection locked="0"/>
    </xf>
    <xf numFmtId="0" fontId="46" fillId="9" borderId="24" xfId="7" applyFont="1" applyFill="1" applyBorder="1" applyAlignment="1" applyProtection="1">
      <alignment horizontal="left" vertical="center"/>
      <protection locked="0"/>
    </xf>
    <xf numFmtId="0" fontId="50" fillId="9" borderId="3" xfId="7" applyFont="1" applyFill="1" applyBorder="1" applyAlignment="1" applyProtection="1">
      <alignment horizontal="left" vertical="center" wrapText="1"/>
      <protection locked="0"/>
    </xf>
    <xf numFmtId="0" fontId="50" fillId="9" borderId="4" xfId="7" applyFont="1" applyFill="1" applyBorder="1" applyAlignment="1" applyProtection="1">
      <alignment horizontal="left" vertical="center" wrapText="1"/>
      <protection locked="0"/>
    </xf>
    <xf numFmtId="0" fontId="50" fillId="9" borderId="24" xfId="7" applyFont="1" applyFill="1" applyBorder="1" applyAlignment="1" applyProtection="1">
      <alignment horizontal="left" vertical="center" wrapText="1"/>
      <protection locked="0"/>
    </xf>
    <xf numFmtId="0" fontId="46" fillId="9" borderId="66" xfId="7" applyFont="1" applyFill="1" applyBorder="1" applyAlignment="1" applyProtection="1">
      <alignment horizontal="left" vertical="center" wrapText="1"/>
      <protection locked="0"/>
    </xf>
    <xf numFmtId="0" fontId="46" fillId="9" borderId="26" xfId="7" applyFont="1" applyFill="1" applyBorder="1" applyAlignment="1" applyProtection="1">
      <alignment horizontal="left" vertical="center" wrapText="1"/>
      <protection locked="0"/>
    </xf>
    <xf numFmtId="0" fontId="46" fillId="9" borderId="27" xfId="7" applyFont="1" applyFill="1" applyBorder="1" applyAlignment="1" applyProtection="1">
      <alignment horizontal="left" vertical="center" wrapText="1"/>
      <protection locked="0"/>
    </xf>
    <xf numFmtId="0" fontId="46" fillId="9" borderId="15" xfId="7" applyFont="1" applyFill="1" applyBorder="1" applyAlignment="1" applyProtection="1">
      <alignment horizontal="left" vertical="center"/>
      <protection locked="0"/>
    </xf>
    <xf numFmtId="0" fontId="46" fillId="9" borderId="30" xfId="7" applyFont="1" applyFill="1" applyBorder="1" applyAlignment="1" applyProtection="1">
      <alignment horizontal="left" vertical="center"/>
      <protection locked="0"/>
    </xf>
    <xf numFmtId="0" fontId="46" fillId="8" borderId="15" xfId="7" applyFont="1" applyFill="1" applyBorder="1" applyAlignment="1" applyProtection="1">
      <alignment horizontal="center" vertical="center"/>
      <protection locked="0"/>
    </xf>
    <xf numFmtId="0" fontId="46" fillId="8" borderId="30" xfId="7" applyFont="1" applyFill="1" applyBorder="1" applyAlignment="1" applyProtection="1">
      <alignment horizontal="center" vertical="center"/>
      <protection locked="0"/>
    </xf>
    <xf numFmtId="0" fontId="44" fillId="0" borderId="59" xfId="7" applyBorder="1" applyAlignment="1">
      <alignment horizontal="left" vertical="center" shrinkToFit="1"/>
    </xf>
    <xf numFmtId="0" fontId="46" fillId="9" borderId="56" xfId="7" applyFont="1" applyFill="1" applyBorder="1" applyAlignment="1" applyProtection="1">
      <alignment horizontal="left" vertical="center" wrapText="1"/>
      <protection locked="0"/>
    </xf>
    <xf numFmtId="0" fontId="46" fillId="9" borderId="57" xfId="7" applyFont="1" applyFill="1" applyBorder="1" applyAlignment="1" applyProtection="1">
      <alignment horizontal="left" vertical="center"/>
      <protection locked="0"/>
    </xf>
    <xf numFmtId="0" fontId="46" fillId="9" borderId="58" xfId="7" applyFont="1" applyFill="1" applyBorder="1" applyAlignment="1" applyProtection="1">
      <alignment horizontal="left" vertical="center"/>
      <protection locked="0"/>
    </xf>
    <xf numFmtId="0" fontId="46" fillId="9" borderId="4" xfId="7" applyFont="1" applyFill="1" applyBorder="1" applyAlignment="1" applyProtection="1">
      <alignment horizontal="left" vertical="center" wrapText="1"/>
      <protection locked="0"/>
    </xf>
    <xf numFmtId="0" fontId="46" fillId="9" borderId="24" xfId="7" applyFont="1" applyFill="1" applyBorder="1" applyAlignment="1" applyProtection="1">
      <alignment horizontal="left" vertical="center" wrapText="1"/>
      <protection locked="0"/>
    </xf>
    <xf numFmtId="0" fontId="46" fillId="9" borderId="61" xfId="7" applyFont="1" applyFill="1" applyBorder="1" applyAlignment="1" applyProtection="1">
      <alignment horizontal="left" vertical="center" wrapText="1"/>
      <protection locked="0"/>
    </xf>
    <xf numFmtId="0" fontId="46" fillId="9" borderId="1" xfId="7" applyFont="1" applyFill="1" applyBorder="1" applyAlignment="1" applyProtection="1">
      <alignment horizontal="left" vertical="center"/>
      <protection locked="0"/>
    </xf>
    <xf numFmtId="0" fontId="46" fillId="9" borderId="23" xfId="7" applyFont="1" applyFill="1" applyBorder="1" applyAlignment="1" applyProtection="1">
      <alignment horizontal="left" vertical="center"/>
      <protection locked="0"/>
    </xf>
    <xf numFmtId="0" fontId="46" fillId="9" borderId="63" xfId="7" applyFont="1" applyFill="1" applyBorder="1" applyAlignment="1" applyProtection="1">
      <alignment horizontal="left" vertical="center" wrapText="1"/>
      <protection locked="0"/>
    </xf>
    <xf numFmtId="0" fontId="46" fillId="9" borderId="64" xfId="7" applyFont="1" applyFill="1" applyBorder="1" applyAlignment="1" applyProtection="1">
      <alignment horizontal="left" vertical="center"/>
      <protection locked="0"/>
    </xf>
    <xf numFmtId="0" fontId="46" fillId="9" borderId="65" xfId="7" applyFont="1" applyFill="1" applyBorder="1" applyAlignment="1" applyProtection="1">
      <alignment horizontal="left" vertical="center"/>
      <protection locked="0"/>
    </xf>
    <xf numFmtId="0" fontId="46" fillId="8" borderId="54" xfId="7" applyFont="1" applyFill="1" applyBorder="1" applyAlignment="1" applyProtection="1">
      <alignment horizontal="center" vertical="center" wrapText="1"/>
      <protection locked="0"/>
    </xf>
  </cellXfs>
  <cellStyles count="8">
    <cellStyle name="桁区切り 2" xfId="5" xr:uid="{FDBA2B8D-D105-1F46-A164-5D5B2966819D}"/>
    <cellStyle name="標準" xfId="0" builtinId="0"/>
    <cellStyle name="標準 2" xfId="2" xr:uid="{00000000-0005-0000-0000-000002000000}"/>
    <cellStyle name="標準 2 2" xfId="1" xr:uid="{00000000-0005-0000-0000-000003000000}"/>
    <cellStyle name="標準 2 3" xfId="3" xr:uid="{00000000-0005-0000-0000-000004000000}"/>
    <cellStyle name="標準 2 4" xfId="6" xr:uid="{B98C4D1E-AE1D-A141-B692-DB7E3483C95C}"/>
    <cellStyle name="標準 3" xfId="4" xr:uid="{00000000-0005-0000-0000-000005000000}"/>
    <cellStyle name="標準 4" xfId="7" xr:uid="{D8A6B3AD-EAC9-3E4C-B96B-9F41B61832FB}"/>
  </cellStyles>
  <dxfs count="16">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strike val="0"/>
        <color rgb="FFFF0000"/>
      </font>
      <fill>
        <patternFill patternType="none">
          <fgColor indexed="64"/>
          <bgColor auto="1"/>
        </patternFill>
      </fill>
    </dxf>
    <dxf>
      <fill>
        <patternFill>
          <bgColor rgb="FFFFC7CE"/>
        </patternFill>
      </fill>
    </dxf>
  </dxfs>
  <tableStyles count="0" defaultTableStyle="TableStyleMedium2" defaultPivotStyle="PivotStyleLight16"/>
  <colors>
    <mruColors>
      <color rgb="FFE2EF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165527</xdr:colOff>
      <xdr:row>5</xdr:row>
      <xdr:rowOff>221186</xdr:rowOff>
    </xdr:from>
    <xdr:to>
      <xdr:col>12</xdr:col>
      <xdr:colOff>846989</xdr:colOff>
      <xdr:row>6</xdr:row>
      <xdr:rowOff>453502</xdr:rowOff>
    </xdr:to>
    <xdr:sp macro="" textlink="">
      <xdr:nvSpPr>
        <xdr:cNvPr id="2" name="右矢印 1">
          <a:extLst>
            <a:ext uri="{FF2B5EF4-FFF2-40B4-BE49-F238E27FC236}">
              <a16:creationId xmlns:a16="http://schemas.microsoft.com/office/drawing/2014/main" id="{F7C0F202-B9E6-384C-8E52-AD9815741A37}"/>
            </a:ext>
          </a:extLst>
        </xdr:cNvPr>
        <xdr:cNvSpPr/>
      </xdr:nvSpPr>
      <xdr:spPr>
        <a:xfrm>
          <a:off x="15504746" y="1848374"/>
          <a:ext cx="681462" cy="946691"/>
        </a:xfrm>
        <a:prstGeom prst="rightArrow">
          <a:avLst>
            <a:gd name="adj1" fmla="val 50000"/>
            <a:gd name="adj2" fmla="val 67778"/>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478669</xdr:colOff>
      <xdr:row>5</xdr:row>
      <xdr:rowOff>260872</xdr:rowOff>
    </xdr:from>
    <xdr:to>
      <xdr:col>5</xdr:col>
      <xdr:colOff>1160131</xdr:colOff>
      <xdr:row>6</xdr:row>
      <xdr:rowOff>493188</xdr:rowOff>
    </xdr:to>
    <xdr:sp macro="" textlink="">
      <xdr:nvSpPr>
        <xdr:cNvPr id="3" name="右矢印 2">
          <a:extLst>
            <a:ext uri="{FF2B5EF4-FFF2-40B4-BE49-F238E27FC236}">
              <a16:creationId xmlns:a16="http://schemas.microsoft.com/office/drawing/2014/main" id="{8FCB5A72-0469-F34F-8C50-8A9508332ABE}"/>
            </a:ext>
          </a:extLst>
        </xdr:cNvPr>
        <xdr:cNvSpPr/>
      </xdr:nvSpPr>
      <xdr:spPr>
        <a:xfrm>
          <a:off x="8892419" y="1888060"/>
          <a:ext cx="681462" cy="946691"/>
        </a:xfrm>
        <a:prstGeom prst="rightArrow">
          <a:avLst>
            <a:gd name="adj1" fmla="val 50000"/>
            <a:gd name="adj2" fmla="val 67778"/>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174237</xdr:colOff>
      <xdr:row>5</xdr:row>
      <xdr:rowOff>333957</xdr:rowOff>
    </xdr:from>
    <xdr:to>
      <xdr:col>18</xdr:col>
      <xdr:colOff>499481</xdr:colOff>
      <xdr:row>6</xdr:row>
      <xdr:rowOff>380421</xdr:rowOff>
    </xdr:to>
    <xdr:sp macro="" textlink="">
      <xdr:nvSpPr>
        <xdr:cNvPr id="4" name="三角形 3">
          <a:extLst>
            <a:ext uri="{FF2B5EF4-FFF2-40B4-BE49-F238E27FC236}">
              <a16:creationId xmlns:a16="http://schemas.microsoft.com/office/drawing/2014/main" id="{8211108F-1352-594A-9BE4-6DF7F67A8F9C}"/>
            </a:ext>
          </a:extLst>
        </xdr:cNvPr>
        <xdr:cNvSpPr/>
      </xdr:nvSpPr>
      <xdr:spPr>
        <a:xfrm rot="5400000">
          <a:off x="21506752" y="2178943"/>
          <a:ext cx="760839" cy="325244"/>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25913;&#12305;&#30740;&#20462;&#12503;&#12525;&#12464;&#12521;&#12512;&#20837;&#21147;&#12501;&#12457;&#12540;&#12512;&#12486;&#12531;&#12503;&#12524;&#12540;&#12488;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プログラム詳細"/>
      <sheetName val="冊子情報詳細"/>
      <sheetName val="施設詳細"/>
      <sheetName val="MST"/>
      <sheetName val="TMP"/>
    </sheetNames>
    <sheetDataSet>
      <sheetData sheetId="0" refreshError="1"/>
      <sheetData sheetId="1" refreshError="1"/>
      <sheetData sheetId="2" refreshError="1"/>
      <sheetData sheetId="3" refreshError="1"/>
      <sheetData sheetId="4">
        <row r="1">
          <cell r="H1" t="str">
            <v>0600000</v>
          </cell>
        </row>
        <row r="37">
          <cell r="A37" t="str">
            <v>常勤</v>
          </cell>
          <cell r="C37" t="str">
            <v>組合</v>
          </cell>
          <cell r="D37" t="str">
            <v>病院加入</v>
          </cell>
        </row>
        <row r="38">
          <cell r="A38" t="str">
            <v>非常勤</v>
          </cell>
          <cell r="C38" t="str">
            <v>共済</v>
          </cell>
          <cell r="D38" t="str">
            <v>個人加入</v>
          </cell>
        </row>
        <row r="39">
          <cell r="C39" t="str">
            <v>協会</v>
          </cell>
        </row>
        <row r="40">
          <cell r="C40" t="str">
            <v>国保</v>
          </cell>
        </row>
        <row r="41">
          <cell r="A41" t="str">
            <v>あり</v>
          </cell>
        </row>
        <row r="42">
          <cell r="A42" t="str">
            <v>なし</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4"/>
  <sheetViews>
    <sheetView showGridLines="0" zoomScaleNormal="100" zoomScaleSheetLayoutView="100" workbookViewId="0">
      <selection activeCell="C35" sqref="C35"/>
    </sheetView>
  </sheetViews>
  <sheetFormatPr baseColWidth="10" defaultColWidth="13" defaultRowHeight="20" customHeight="1"/>
  <cols>
    <col min="1" max="1" width="8.1640625" style="2" customWidth="1"/>
    <col min="2" max="2" width="49.5" style="1" customWidth="1"/>
    <col min="3" max="3" width="24.83203125" style="3" customWidth="1"/>
    <col min="4" max="4" width="24.83203125" style="1" customWidth="1"/>
    <col min="5" max="224" width="13" style="1"/>
    <col min="225" max="225" width="4.5" style="1" customWidth="1"/>
    <col min="226" max="226" width="12" style="1" customWidth="1"/>
    <col min="227" max="227" width="7.6640625" style="1" customWidth="1"/>
    <col min="228" max="228" width="8.1640625" style="1" customWidth="1"/>
    <col min="229" max="229" width="23.6640625" style="1" customWidth="1"/>
    <col min="230" max="230" width="12.6640625" style="1" customWidth="1"/>
    <col min="231" max="231" width="4" style="1" customWidth="1"/>
    <col min="232" max="232" width="4.1640625" style="1" customWidth="1"/>
    <col min="233" max="233" width="6.83203125" style="1" customWidth="1"/>
    <col min="234" max="234" width="2.6640625" style="1" customWidth="1"/>
    <col min="235" max="235" width="29.5" style="1" customWidth="1"/>
    <col min="236" max="236" width="35.6640625" style="1" customWidth="1"/>
    <col min="237" max="480" width="13" style="1"/>
    <col min="481" max="481" width="4.5" style="1" customWidth="1"/>
    <col min="482" max="482" width="12" style="1" customWidth="1"/>
    <col min="483" max="483" width="7.6640625" style="1" customWidth="1"/>
    <col min="484" max="484" width="8.1640625" style="1" customWidth="1"/>
    <col min="485" max="485" width="23.6640625" style="1" customWidth="1"/>
    <col min="486" max="486" width="12.6640625" style="1" customWidth="1"/>
    <col min="487" max="487" width="4" style="1" customWidth="1"/>
    <col min="488" max="488" width="4.1640625" style="1" customWidth="1"/>
    <col min="489" max="489" width="6.83203125" style="1" customWidth="1"/>
    <col min="490" max="490" width="2.6640625" style="1" customWidth="1"/>
    <col min="491" max="491" width="29.5" style="1" customWidth="1"/>
    <col min="492" max="492" width="35.6640625" style="1" customWidth="1"/>
    <col min="493" max="736" width="13" style="1"/>
    <col min="737" max="737" width="4.5" style="1" customWidth="1"/>
    <col min="738" max="738" width="12" style="1" customWidth="1"/>
    <col min="739" max="739" width="7.6640625" style="1" customWidth="1"/>
    <col min="740" max="740" width="8.1640625" style="1" customWidth="1"/>
    <col min="741" max="741" width="23.6640625" style="1" customWidth="1"/>
    <col min="742" max="742" width="12.6640625" style="1" customWidth="1"/>
    <col min="743" max="743" width="4" style="1" customWidth="1"/>
    <col min="744" max="744" width="4.1640625" style="1" customWidth="1"/>
    <col min="745" max="745" width="6.83203125" style="1" customWidth="1"/>
    <col min="746" max="746" width="2.6640625" style="1" customWidth="1"/>
    <col min="747" max="747" width="29.5" style="1" customWidth="1"/>
    <col min="748" max="748" width="35.6640625" style="1" customWidth="1"/>
    <col min="749" max="992" width="13" style="1"/>
    <col min="993" max="993" width="4.5" style="1" customWidth="1"/>
    <col min="994" max="994" width="12" style="1" customWidth="1"/>
    <col min="995" max="995" width="7.6640625" style="1" customWidth="1"/>
    <col min="996" max="996" width="8.1640625" style="1" customWidth="1"/>
    <col min="997" max="997" width="23.6640625" style="1" customWidth="1"/>
    <col min="998" max="998" width="12.6640625" style="1" customWidth="1"/>
    <col min="999" max="999" width="4" style="1" customWidth="1"/>
    <col min="1000" max="1000" width="4.1640625" style="1" customWidth="1"/>
    <col min="1001" max="1001" width="6.83203125" style="1" customWidth="1"/>
    <col min="1002" max="1002" width="2.6640625" style="1" customWidth="1"/>
    <col min="1003" max="1003" width="29.5" style="1" customWidth="1"/>
    <col min="1004" max="1004" width="35.6640625" style="1" customWidth="1"/>
    <col min="1005" max="1248" width="13" style="1"/>
    <col min="1249" max="1249" width="4.5" style="1" customWidth="1"/>
    <col min="1250" max="1250" width="12" style="1" customWidth="1"/>
    <col min="1251" max="1251" width="7.6640625" style="1" customWidth="1"/>
    <col min="1252" max="1252" width="8.1640625" style="1" customWidth="1"/>
    <col min="1253" max="1253" width="23.6640625" style="1" customWidth="1"/>
    <col min="1254" max="1254" width="12.6640625" style="1" customWidth="1"/>
    <col min="1255" max="1255" width="4" style="1" customWidth="1"/>
    <col min="1256" max="1256" width="4.1640625" style="1" customWidth="1"/>
    <col min="1257" max="1257" width="6.83203125" style="1" customWidth="1"/>
    <col min="1258" max="1258" width="2.6640625" style="1" customWidth="1"/>
    <col min="1259" max="1259" width="29.5" style="1" customWidth="1"/>
    <col min="1260" max="1260" width="35.6640625" style="1" customWidth="1"/>
    <col min="1261" max="1504" width="13" style="1"/>
    <col min="1505" max="1505" width="4.5" style="1" customWidth="1"/>
    <col min="1506" max="1506" width="12" style="1" customWidth="1"/>
    <col min="1507" max="1507" width="7.6640625" style="1" customWidth="1"/>
    <col min="1508" max="1508" width="8.1640625" style="1" customWidth="1"/>
    <col min="1509" max="1509" width="23.6640625" style="1" customWidth="1"/>
    <col min="1510" max="1510" width="12.6640625" style="1" customWidth="1"/>
    <col min="1511" max="1511" width="4" style="1" customWidth="1"/>
    <col min="1512" max="1512" width="4.1640625" style="1" customWidth="1"/>
    <col min="1513" max="1513" width="6.83203125" style="1" customWidth="1"/>
    <col min="1514" max="1514" width="2.6640625" style="1" customWidth="1"/>
    <col min="1515" max="1515" width="29.5" style="1" customWidth="1"/>
    <col min="1516" max="1516" width="35.6640625" style="1" customWidth="1"/>
    <col min="1517" max="1760" width="13" style="1"/>
    <col min="1761" max="1761" width="4.5" style="1" customWidth="1"/>
    <col min="1762" max="1762" width="12" style="1" customWidth="1"/>
    <col min="1763" max="1763" width="7.6640625" style="1" customWidth="1"/>
    <col min="1764" max="1764" width="8.1640625" style="1" customWidth="1"/>
    <col min="1765" max="1765" width="23.6640625" style="1" customWidth="1"/>
    <col min="1766" max="1766" width="12.6640625" style="1" customWidth="1"/>
    <col min="1767" max="1767" width="4" style="1" customWidth="1"/>
    <col min="1768" max="1768" width="4.1640625" style="1" customWidth="1"/>
    <col min="1769" max="1769" width="6.83203125" style="1" customWidth="1"/>
    <col min="1770" max="1770" width="2.6640625" style="1" customWidth="1"/>
    <col min="1771" max="1771" width="29.5" style="1" customWidth="1"/>
    <col min="1772" max="1772" width="35.6640625" style="1" customWidth="1"/>
    <col min="1773" max="2016" width="13" style="1"/>
    <col min="2017" max="2017" width="4.5" style="1" customWidth="1"/>
    <col min="2018" max="2018" width="12" style="1" customWidth="1"/>
    <col min="2019" max="2019" width="7.6640625" style="1" customWidth="1"/>
    <col min="2020" max="2020" width="8.1640625" style="1" customWidth="1"/>
    <col min="2021" max="2021" width="23.6640625" style="1" customWidth="1"/>
    <col min="2022" max="2022" width="12.6640625" style="1" customWidth="1"/>
    <col min="2023" max="2023" width="4" style="1" customWidth="1"/>
    <col min="2024" max="2024" width="4.1640625" style="1" customWidth="1"/>
    <col min="2025" max="2025" width="6.83203125" style="1" customWidth="1"/>
    <col min="2026" max="2026" width="2.6640625" style="1" customWidth="1"/>
    <col min="2027" max="2027" width="29.5" style="1" customWidth="1"/>
    <col min="2028" max="2028" width="35.6640625" style="1" customWidth="1"/>
    <col min="2029" max="2272" width="13" style="1"/>
    <col min="2273" max="2273" width="4.5" style="1" customWidth="1"/>
    <col min="2274" max="2274" width="12" style="1" customWidth="1"/>
    <col min="2275" max="2275" width="7.6640625" style="1" customWidth="1"/>
    <col min="2276" max="2276" width="8.1640625" style="1" customWidth="1"/>
    <col min="2277" max="2277" width="23.6640625" style="1" customWidth="1"/>
    <col min="2278" max="2278" width="12.6640625" style="1" customWidth="1"/>
    <col min="2279" max="2279" width="4" style="1" customWidth="1"/>
    <col min="2280" max="2280" width="4.1640625" style="1" customWidth="1"/>
    <col min="2281" max="2281" width="6.83203125" style="1" customWidth="1"/>
    <col min="2282" max="2282" width="2.6640625" style="1" customWidth="1"/>
    <col min="2283" max="2283" width="29.5" style="1" customWidth="1"/>
    <col min="2284" max="2284" width="35.6640625" style="1" customWidth="1"/>
    <col min="2285" max="2528" width="13" style="1"/>
    <col min="2529" max="2529" width="4.5" style="1" customWidth="1"/>
    <col min="2530" max="2530" width="12" style="1" customWidth="1"/>
    <col min="2531" max="2531" width="7.6640625" style="1" customWidth="1"/>
    <col min="2532" max="2532" width="8.1640625" style="1" customWidth="1"/>
    <col min="2533" max="2533" width="23.6640625" style="1" customWidth="1"/>
    <col min="2534" max="2534" width="12.6640625" style="1" customWidth="1"/>
    <col min="2535" max="2535" width="4" style="1" customWidth="1"/>
    <col min="2536" max="2536" width="4.1640625" style="1" customWidth="1"/>
    <col min="2537" max="2537" width="6.83203125" style="1" customWidth="1"/>
    <col min="2538" max="2538" width="2.6640625" style="1" customWidth="1"/>
    <col min="2539" max="2539" width="29.5" style="1" customWidth="1"/>
    <col min="2540" max="2540" width="35.6640625" style="1" customWidth="1"/>
    <col min="2541" max="2784" width="13" style="1"/>
    <col min="2785" max="2785" width="4.5" style="1" customWidth="1"/>
    <col min="2786" max="2786" width="12" style="1" customWidth="1"/>
    <col min="2787" max="2787" width="7.6640625" style="1" customWidth="1"/>
    <col min="2788" max="2788" width="8.1640625" style="1" customWidth="1"/>
    <col min="2789" max="2789" width="23.6640625" style="1" customWidth="1"/>
    <col min="2790" max="2790" width="12.6640625" style="1" customWidth="1"/>
    <col min="2791" max="2791" width="4" style="1" customWidth="1"/>
    <col min="2792" max="2792" width="4.1640625" style="1" customWidth="1"/>
    <col min="2793" max="2793" width="6.83203125" style="1" customWidth="1"/>
    <col min="2794" max="2794" width="2.6640625" style="1" customWidth="1"/>
    <col min="2795" max="2795" width="29.5" style="1" customWidth="1"/>
    <col min="2796" max="2796" width="35.6640625" style="1" customWidth="1"/>
    <col min="2797" max="3040" width="13" style="1"/>
    <col min="3041" max="3041" width="4.5" style="1" customWidth="1"/>
    <col min="3042" max="3042" width="12" style="1" customWidth="1"/>
    <col min="3043" max="3043" width="7.6640625" style="1" customWidth="1"/>
    <col min="3044" max="3044" width="8.1640625" style="1" customWidth="1"/>
    <col min="3045" max="3045" width="23.6640625" style="1" customWidth="1"/>
    <col min="3046" max="3046" width="12.6640625" style="1" customWidth="1"/>
    <col min="3047" max="3047" width="4" style="1" customWidth="1"/>
    <col min="3048" max="3048" width="4.1640625" style="1" customWidth="1"/>
    <col min="3049" max="3049" width="6.83203125" style="1" customWidth="1"/>
    <col min="3050" max="3050" width="2.6640625" style="1" customWidth="1"/>
    <col min="3051" max="3051" width="29.5" style="1" customWidth="1"/>
    <col min="3052" max="3052" width="35.6640625" style="1" customWidth="1"/>
    <col min="3053" max="3296" width="13" style="1"/>
    <col min="3297" max="3297" width="4.5" style="1" customWidth="1"/>
    <col min="3298" max="3298" width="12" style="1" customWidth="1"/>
    <col min="3299" max="3299" width="7.6640625" style="1" customWidth="1"/>
    <col min="3300" max="3300" width="8.1640625" style="1" customWidth="1"/>
    <col min="3301" max="3301" width="23.6640625" style="1" customWidth="1"/>
    <col min="3302" max="3302" width="12.6640625" style="1" customWidth="1"/>
    <col min="3303" max="3303" width="4" style="1" customWidth="1"/>
    <col min="3304" max="3304" width="4.1640625" style="1" customWidth="1"/>
    <col min="3305" max="3305" width="6.83203125" style="1" customWidth="1"/>
    <col min="3306" max="3306" width="2.6640625" style="1" customWidth="1"/>
    <col min="3307" max="3307" width="29.5" style="1" customWidth="1"/>
    <col min="3308" max="3308" width="35.6640625" style="1" customWidth="1"/>
    <col min="3309" max="3552" width="13" style="1"/>
    <col min="3553" max="3553" width="4.5" style="1" customWidth="1"/>
    <col min="3554" max="3554" width="12" style="1" customWidth="1"/>
    <col min="3555" max="3555" width="7.6640625" style="1" customWidth="1"/>
    <col min="3556" max="3556" width="8.1640625" style="1" customWidth="1"/>
    <col min="3557" max="3557" width="23.6640625" style="1" customWidth="1"/>
    <col min="3558" max="3558" width="12.6640625" style="1" customWidth="1"/>
    <col min="3559" max="3559" width="4" style="1" customWidth="1"/>
    <col min="3560" max="3560" width="4.1640625" style="1" customWidth="1"/>
    <col min="3561" max="3561" width="6.83203125" style="1" customWidth="1"/>
    <col min="3562" max="3562" width="2.6640625" style="1" customWidth="1"/>
    <col min="3563" max="3563" width="29.5" style="1" customWidth="1"/>
    <col min="3564" max="3564" width="35.6640625" style="1" customWidth="1"/>
    <col min="3565" max="3808" width="13" style="1"/>
    <col min="3809" max="3809" width="4.5" style="1" customWidth="1"/>
    <col min="3810" max="3810" width="12" style="1" customWidth="1"/>
    <col min="3811" max="3811" width="7.6640625" style="1" customWidth="1"/>
    <col min="3812" max="3812" width="8.1640625" style="1" customWidth="1"/>
    <col min="3813" max="3813" width="23.6640625" style="1" customWidth="1"/>
    <col min="3814" max="3814" width="12.6640625" style="1" customWidth="1"/>
    <col min="3815" max="3815" width="4" style="1" customWidth="1"/>
    <col min="3816" max="3816" width="4.1640625" style="1" customWidth="1"/>
    <col min="3817" max="3817" width="6.83203125" style="1" customWidth="1"/>
    <col min="3818" max="3818" width="2.6640625" style="1" customWidth="1"/>
    <col min="3819" max="3819" width="29.5" style="1" customWidth="1"/>
    <col min="3820" max="3820" width="35.6640625" style="1" customWidth="1"/>
    <col min="3821" max="4064" width="13" style="1"/>
    <col min="4065" max="4065" width="4.5" style="1" customWidth="1"/>
    <col min="4066" max="4066" width="12" style="1" customWidth="1"/>
    <col min="4067" max="4067" width="7.6640625" style="1" customWidth="1"/>
    <col min="4068" max="4068" width="8.1640625" style="1" customWidth="1"/>
    <col min="4069" max="4069" width="23.6640625" style="1" customWidth="1"/>
    <col min="4070" max="4070" width="12.6640625" style="1" customWidth="1"/>
    <col min="4071" max="4071" width="4" style="1" customWidth="1"/>
    <col min="4072" max="4072" width="4.1640625" style="1" customWidth="1"/>
    <col min="4073" max="4073" width="6.83203125" style="1" customWidth="1"/>
    <col min="4074" max="4074" width="2.6640625" style="1" customWidth="1"/>
    <col min="4075" max="4075" width="29.5" style="1" customWidth="1"/>
    <col min="4076" max="4076" width="35.6640625" style="1" customWidth="1"/>
    <col min="4077" max="4320" width="13" style="1"/>
    <col min="4321" max="4321" width="4.5" style="1" customWidth="1"/>
    <col min="4322" max="4322" width="12" style="1" customWidth="1"/>
    <col min="4323" max="4323" width="7.6640625" style="1" customWidth="1"/>
    <col min="4324" max="4324" width="8.1640625" style="1" customWidth="1"/>
    <col min="4325" max="4325" width="23.6640625" style="1" customWidth="1"/>
    <col min="4326" max="4326" width="12.6640625" style="1" customWidth="1"/>
    <col min="4327" max="4327" width="4" style="1" customWidth="1"/>
    <col min="4328" max="4328" width="4.1640625" style="1" customWidth="1"/>
    <col min="4329" max="4329" width="6.83203125" style="1" customWidth="1"/>
    <col min="4330" max="4330" width="2.6640625" style="1" customWidth="1"/>
    <col min="4331" max="4331" width="29.5" style="1" customWidth="1"/>
    <col min="4332" max="4332" width="35.6640625" style="1" customWidth="1"/>
    <col min="4333" max="4576" width="13" style="1"/>
    <col min="4577" max="4577" width="4.5" style="1" customWidth="1"/>
    <col min="4578" max="4578" width="12" style="1" customWidth="1"/>
    <col min="4579" max="4579" width="7.6640625" style="1" customWidth="1"/>
    <col min="4580" max="4580" width="8.1640625" style="1" customWidth="1"/>
    <col min="4581" max="4581" width="23.6640625" style="1" customWidth="1"/>
    <col min="4582" max="4582" width="12.6640625" style="1" customWidth="1"/>
    <col min="4583" max="4583" width="4" style="1" customWidth="1"/>
    <col min="4584" max="4584" width="4.1640625" style="1" customWidth="1"/>
    <col min="4585" max="4585" width="6.83203125" style="1" customWidth="1"/>
    <col min="4586" max="4586" width="2.6640625" style="1" customWidth="1"/>
    <col min="4587" max="4587" width="29.5" style="1" customWidth="1"/>
    <col min="4588" max="4588" width="35.6640625" style="1" customWidth="1"/>
    <col min="4589" max="4832" width="13" style="1"/>
    <col min="4833" max="4833" width="4.5" style="1" customWidth="1"/>
    <col min="4834" max="4834" width="12" style="1" customWidth="1"/>
    <col min="4835" max="4835" width="7.6640625" style="1" customWidth="1"/>
    <col min="4836" max="4836" width="8.1640625" style="1" customWidth="1"/>
    <col min="4837" max="4837" width="23.6640625" style="1" customWidth="1"/>
    <col min="4838" max="4838" width="12.6640625" style="1" customWidth="1"/>
    <col min="4839" max="4839" width="4" style="1" customWidth="1"/>
    <col min="4840" max="4840" width="4.1640625" style="1" customWidth="1"/>
    <col min="4841" max="4841" width="6.83203125" style="1" customWidth="1"/>
    <col min="4842" max="4842" width="2.6640625" style="1" customWidth="1"/>
    <col min="4843" max="4843" width="29.5" style="1" customWidth="1"/>
    <col min="4844" max="4844" width="35.6640625" style="1" customWidth="1"/>
    <col min="4845" max="5088" width="13" style="1"/>
    <col min="5089" max="5089" width="4.5" style="1" customWidth="1"/>
    <col min="5090" max="5090" width="12" style="1" customWidth="1"/>
    <col min="5091" max="5091" width="7.6640625" style="1" customWidth="1"/>
    <col min="5092" max="5092" width="8.1640625" style="1" customWidth="1"/>
    <col min="5093" max="5093" width="23.6640625" style="1" customWidth="1"/>
    <col min="5094" max="5094" width="12.6640625" style="1" customWidth="1"/>
    <col min="5095" max="5095" width="4" style="1" customWidth="1"/>
    <col min="5096" max="5096" width="4.1640625" style="1" customWidth="1"/>
    <col min="5097" max="5097" width="6.83203125" style="1" customWidth="1"/>
    <col min="5098" max="5098" width="2.6640625" style="1" customWidth="1"/>
    <col min="5099" max="5099" width="29.5" style="1" customWidth="1"/>
    <col min="5100" max="5100" width="35.6640625" style="1" customWidth="1"/>
    <col min="5101" max="5344" width="13" style="1"/>
    <col min="5345" max="5345" width="4.5" style="1" customWidth="1"/>
    <col min="5346" max="5346" width="12" style="1" customWidth="1"/>
    <col min="5347" max="5347" width="7.6640625" style="1" customWidth="1"/>
    <col min="5348" max="5348" width="8.1640625" style="1" customWidth="1"/>
    <col min="5349" max="5349" width="23.6640625" style="1" customWidth="1"/>
    <col min="5350" max="5350" width="12.6640625" style="1" customWidth="1"/>
    <col min="5351" max="5351" width="4" style="1" customWidth="1"/>
    <col min="5352" max="5352" width="4.1640625" style="1" customWidth="1"/>
    <col min="5353" max="5353" width="6.83203125" style="1" customWidth="1"/>
    <col min="5354" max="5354" width="2.6640625" style="1" customWidth="1"/>
    <col min="5355" max="5355" width="29.5" style="1" customWidth="1"/>
    <col min="5356" max="5356" width="35.6640625" style="1" customWidth="1"/>
    <col min="5357" max="5600" width="13" style="1"/>
    <col min="5601" max="5601" width="4.5" style="1" customWidth="1"/>
    <col min="5602" max="5602" width="12" style="1" customWidth="1"/>
    <col min="5603" max="5603" width="7.6640625" style="1" customWidth="1"/>
    <col min="5604" max="5604" width="8.1640625" style="1" customWidth="1"/>
    <col min="5605" max="5605" width="23.6640625" style="1" customWidth="1"/>
    <col min="5606" max="5606" width="12.6640625" style="1" customWidth="1"/>
    <col min="5607" max="5607" width="4" style="1" customWidth="1"/>
    <col min="5608" max="5608" width="4.1640625" style="1" customWidth="1"/>
    <col min="5609" max="5609" width="6.83203125" style="1" customWidth="1"/>
    <col min="5610" max="5610" width="2.6640625" style="1" customWidth="1"/>
    <col min="5611" max="5611" width="29.5" style="1" customWidth="1"/>
    <col min="5612" max="5612" width="35.6640625" style="1" customWidth="1"/>
    <col min="5613" max="5856" width="13" style="1"/>
    <col min="5857" max="5857" width="4.5" style="1" customWidth="1"/>
    <col min="5858" max="5858" width="12" style="1" customWidth="1"/>
    <col min="5859" max="5859" width="7.6640625" style="1" customWidth="1"/>
    <col min="5860" max="5860" width="8.1640625" style="1" customWidth="1"/>
    <col min="5861" max="5861" width="23.6640625" style="1" customWidth="1"/>
    <col min="5862" max="5862" width="12.6640625" style="1" customWidth="1"/>
    <col min="5863" max="5863" width="4" style="1" customWidth="1"/>
    <col min="5864" max="5864" width="4.1640625" style="1" customWidth="1"/>
    <col min="5865" max="5865" width="6.83203125" style="1" customWidth="1"/>
    <col min="5866" max="5866" width="2.6640625" style="1" customWidth="1"/>
    <col min="5867" max="5867" width="29.5" style="1" customWidth="1"/>
    <col min="5868" max="5868" width="35.6640625" style="1" customWidth="1"/>
    <col min="5869" max="6112" width="13" style="1"/>
    <col min="6113" max="6113" width="4.5" style="1" customWidth="1"/>
    <col min="6114" max="6114" width="12" style="1" customWidth="1"/>
    <col min="6115" max="6115" width="7.6640625" style="1" customWidth="1"/>
    <col min="6116" max="6116" width="8.1640625" style="1" customWidth="1"/>
    <col min="6117" max="6117" width="23.6640625" style="1" customWidth="1"/>
    <col min="6118" max="6118" width="12.6640625" style="1" customWidth="1"/>
    <col min="6119" max="6119" width="4" style="1" customWidth="1"/>
    <col min="6120" max="6120" width="4.1640625" style="1" customWidth="1"/>
    <col min="6121" max="6121" width="6.83203125" style="1" customWidth="1"/>
    <col min="6122" max="6122" width="2.6640625" style="1" customWidth="1"/>
    <col min="6123" max="6123" width="29.5" style="1" customWidth="1"/>
    <col min="6124" max="6124" width="35.6640625" style="1" customWidth="1"/>
    <col min="6125" max="6368" width="13" style="1"/>
    <col min="6369" max="6369" width="4.5" style="1" customWidth="1"/>
    <col min="6370" max="6370" width="12" style="1" customWidth="1"/>
    <col min="6371" max="6371" width="7.6640625" style="1" customWidth="1"/>
    <col min="6372" max="6372" width="8.1640625" style="1" customWidth="1"/>
    <col min="6373" max="6373" width="23.6640625" style="1" customWidth="1"/>
    <col min="6374" max="6374" width="12.6640625" style="1" customWidth="1"/>
    <col min="6375" max="6375" width="4" style="1" customWidth="1"/>
    <col min="6376" max="6376" width="4.1640625" style="1" customWidth="1"/>
    <col min="6377" max="6377" width="6.83203125" style="1" customWidth="1"/>
    <col min="6378" max="6378" width="2.6640625" style="1" customWidth="1"/>
    <col min="6379" max="6379" width="29.5" style="1" customWidth="1"/>
    <col min="6380" max="6380" width="35.6640625" style="1" customWidth="1"/>
    <col min="6381" max="6624" width="13" style="1"/>
    <col min="6625" max="6625" width="4.5" style="1" customWidth="1"/>
    <col min="6626" max="6626" width="12" style="1" customWidth="1"/>
    <col min="6627" max="6627" width="7.6640625" style="1" customWidth="1"/>
    <col min="6628" max="6628" width="8.1640625" style="1" customWidth="1"/>
    <col min="6629" max="6629" width="23.6640625" style="1" customWidth="1"/>
    <col min="6630" max="6630" width="12.6640625" style="1" customWidth="1"/>
    <col min="6631" max="6631" width="4" style="1" customWidth="1"/>
    <col min="6632" max="6632" width="4.1640625" style="1" customWidth="1"/>
    <col min="6633" max="6633" width="6.83203125" style="1" customWidth="1"/>
    <col min="6634" max="6634" width="2.6640625" style="1" customWidth="1"/>
    <col min="6635" max="6635" width="29.5" style="1" customWidth="1"/>
    <col min="6636" max="6636" width="35.6640625" style="1" customWidth="1"/>
    <col min="6637" max="6880" width="13" style="1"/>
    <col min="6881" max="6881" width="4.5" style="1" customWidth="1"/>
    <col min="6882" max="6882" width="12" style="1" customWidth="1"/>
    <col min="6883" max="6883" width="7.6640625" style="1" customWidth="1"/>
    <col min="6884" max="6884" width="8.1640625" style="1" customWidth="1"/>
    <col min="6885" max="6885" width="23.6640625" style="1" customWidth="1"/>
    <col min="6886" max="6886" width="12.6640625" style="1" customWidth="1"/>
    <col min="6887" max="6887" width="4" style="1" customWidth="1"/>
    <col min="6888" max="6888" width="4.1640625" style="1" customWidth="1"/>
    <col min="6889" max="6889" width="6.83203125" style="1" customWidth="1"/>
    <col min="6890" max="6890" width="2.6640625" style="1" customWidth="1"/>
    <col min="6891" max="6891" width="29.5" style="1" customWidth="1"/>
    <col min="6892" max="6892" width="35.6640625" style="1" customWidth="1"/>
    <col min="6893" max="7136" width="13" style="1"/>
    <col min="7137" max="7137" width="4.5" style="1" customWidth="1"/>
    <col min="7138" max="7138" width="12" style="1" customWidth="1"/>
    <col min="7139" max="7139" width="7.6640625" style="1" customWidth="1"/>
    <col min="7140" max="7140" width="8.1640625" style="1" customWidth="1"/>
    <col min="7141" max="7141" width="23.6640625" style="1" customWidth="1"/>
    <col min="7142" max="7142" width="12.6640625" style="1" customWidth="1"/>
    <col min="7143" max="7143" width="4" style="1" customWidth="1"/>
    <col min="7144" max="7144" width="4.1640625" style="1" customWidth="1"/>
    <col min="7145" max="7145" width="6.83203125" style="1" customWidth="1"/>
    <col min="7146" max="7146" width="2.6640625" style="1" customWidth="1"/>
    <col min="7147" max="7147" width="29.5" style="1" customWidth="1"/>
    <col min="7148" max="7148" width="35.6640625" style="1" customWidth="1"/>
    <col min="7149" max="7392" width="13" style="1"/>
    <col min="7393" max="7393" width="4.5" style="1" customWidth="1"/>
    <col min="7394" max="7394" width="12" style="1" customWidth="1"/>
    <col min="7395" max="7395" width="7.6640625" style="1" customWidth="1"/>
    <col min="7396" max="7396" width="8.1640625" style="1" customWidth="1"/>
    <col min="7397" max="7397" width="23.6640625" style="1" customWidth="1"/>
    <col min="7398" max="7398" width="12.6640625" style="1" customWidth="1"/>
    <col min="7399" max="7399" width="4" style="1" customWidth="1"/>
    <col min="7400" max="7400" width="4.1640625" style="1" customWidth="1"/>
    <col min="7401" max="7401" width="6.83203125" style="1" customWidth="1"/>
    <col min="7402" max="7402" width="2.6640625" style="1" customWidth="1"/>
    <col min="7403" max="7403" width="29.5" style="1" customWidth="1"/>
    <col min="7404" max="7404" width="35.6640625" style="1" customWidth="1"/>
    <col min="7405" max="7648" width="13" style="1"/>
    <col min="7649" max="7649" width="4.5" style="1" customWidth="1"/>
    <col min="7650" max="7650" width="12" style="1" customWidth="1"/>
    <col min="7651" max="7651" width="7.6640625" style="1" customWidth="1"/>
    <col min="7652" max="7652" width="8.1640625" style="1" customWidth="1"/>
    <col min="7653" max="7653" width="23.6640625" style="1" customWidth="1"/>
    <col min="7654" max="7654" width="12.6640625" style="1" customWidth="1"/>
    <col min="7655" max="7655" width="4" style="1" customWidth="1"/>
    <col min="7656" max="7656" width="4.1640625" style="1" customWidth="1"/>
    <col min="7657" max="7657" width="6.83203125" style="1" customWidth="1"/>
    <col min="7658" max="7658" width="2.6640625" style="1" customWidth="1"/>
    <col min="7659" max="7659" width="29.5" style="1" customWidth="1"/>
    <col min="7660" max="7660" width="35.6640625" style="1" customWidth="1"/>
    <col min="7661" max="7904" width="13" style="1"/>
    <col min="7905" max="7905" width="4.5" style="1" customWidth="1"/>
    <col min="7906" max="7906" width="12" style="1" customWidth="1"/>
    <col min="7907" max="7907" width="7.6640625" style="1" customWidth="1"/>
    <col min="7908" max="7908" width="8.1640625" style="1" customWidth="1"/>
    <col min="7909" max="7909" width="23.6640625" style="1" customWidth="1"/>
    <col min="7910" max="7910" width="12.6640625" style="1" customWidth="1"/>
    <col min="7911" max="7911" width="4" style="1" customWidth="1"/>
    <col min="7912" max="7912" width="4.1640625" style="1" customWidth="1"/>
    <col min="7913" max="7913" width="6.83203125" style="1" customWidth="1"/>
    <col min="7914" max="7914" width="2.6640625" style="1" customWidth="1"/>
    <col min="7915" max="7915" width="29.5" style="1" customWidth="1"/>
    <col min="7916" max="7916" width="35.6640625" style="1" customWidth="1"/>
    <col min="7917" max="8160" width="13" style="1"/>
    <col min="8161" max="8161" width="4.5" style="1" customWidth="1"/>
    <col min="8162" max="8162" width="12" style="1" customWidth="1"/>
    <col min="8163" max="8163" width="7.6640625" style="1" customWidth="1"/>
    <col min="8164" max="8164" width="8.1640625" style="1" customWidth="1"/>
    <col min="8165" max="8165" width="23.6640625" style="1" customWidth="1"/>
    <col min="8166" max="8166" width="12.6640625" style="1" customWidth="1"/>
    <col min="8167" max="8167" width="4" style="1" customWidth="1"/>
    <col min="8168" max="8168" width="4.1640625" style="1" customWidth="1"/>
    <col min="8169" max="8169" width="6.83203125" style="1" customWidth="1"/>
    <col min="8170" max="8170" width="2.6640625" style="1" customWidth="1"/>
    <col min="8171" max="8171" width="29.5" style="1" customWidth="1"/>
    <col min="8172" max="8172" width="35.6640625" style="1" customWidth="1"/>
    <col min="8173" max="8416" width="13" style="1"/>
    <col min="8417" max="8417" width="4.5" style="1" customWidth="1"/>
    <col min="8418" max="8418" width="12" style="1" customWidth="1"/>
    <col min="8419" max="8419" width="7.6640625" style="1" customWidth="1"/>
    <col min="8420" max="8420" width="8.1640625" style="1" customWidth="1"/>
    <col min="8421" max="8421" width="23.6640625" style="1" customWidth="1"/>
    <col min="8422" max="8422" width="12.6640625" style="1" customWidth="1"/>
    <col min="8423" max="8423" width="4" style="1" customWidth="1"/>
    <col min="8424" max="8424" width="4.1640625" style="1" customWidth="1"/>
    <col min="8425" max="8425" width="6.83203125" style="1" customWidth="1"/>
    <col min="8426" max="8426" width="2.6640625" style="1" customWidth="1"/>
    <col min="8427" max="8427" width="29.5" style="1" customWidth="1"/>
    <col min="8428" max="8428" width="35.6640625" style="1" customWidth="1"/>
    <col min="8429" max="8672" width="13" style="1"/>
    <col min="8673" max="8673" width="4.5" style="1" customWidth="1"/>
    <col min="8674" max="8674" width="12" style="1" customWidth="1"/>
    <col min="8675" max="8675" width="7.6640625" style="1" customWidth="1"/>
    <col min="8676" max="8676" width="8.1640625" style="1" customWidth="1"/>
    <col min="8677" max="8677" width="23.6640625" style="1" customWidth="1"/>
    <col min="8678" max="8678" width="12.6640625" style="1" customWidth="1"/>
    <col min="8679" max="8679" width="4" style="1" customWidth="1"/>
    <col min="8680" max="8680" width="4.1640625" style="1" customWidth="1"/>
    <col min="8681" max="8681" width="6.83203125" style="1" customWidth="1"/>
    <col min="8682" max="8682" width="2.6640625" style="1" customWidth="1"/>
    <col min="8683" max="8683" width="29.5" style="1" customWidth="1"/>
    <col min="8684" max="8684" width="35.6640625" style="1" customWidth="1"/>
    <col min="8685" max="8928" width="13" style="1"/>
    <col min="8929" max="8929" width="4.5" style="1" customWidth="1"/>
    <col min="8930" max="8930" width="12" style="1" customWidth="1"/>
    <col min="8931" max="8931" width="7.6640625" style="1" customWidth="1"/>
    <col min="8932" max="8932" width="8.1640625" style="1" customWidth="1"/>
    <col min="8933" max="8933" width="23.6640625" style="1" customWidth="1"/>
    <col min="8934" max="8934" width="12.6640625" style="1" customWidth="1"/>
    <col min="8935" max="8935" width="4" style="1" customWidth="1"/>
    <col min="8936" max="8936" width="4.1640625" style="1" customWidth="1"/>
    <col min="8937" max="8937" width="6.83203125" style="1" customWidth="1"/>
    <col min="8938" max="8938" width="2.6640625" style="1" customWidth="1"/>
    <col min="8939" max="8939" width="29.5" style="1" customWidth="1"/>
    <col min="8940" max="8940" width="35.6640625" style="1" customWidth="1"/>
    <col min="8941" max="9184" width="13" style="1"/>
    <col min="9185" max="9185" width="4.5" style="1" customWidth="1"/>
    <col min="9186" max="9186" width="12" style="1" customWidth="1"/>
    <col min="9187" max="9187" width="7.6640625" style="1" customWidth="1"/>
    <col min="9188" max="9188" width="8.1640625" style="1" customWidth="1"/>
    <col min="9189" max="9189" width="23.6640625" style="1" customWidth="1"/>
    <col min="9190" max="9190" width="12.6640625" style="1" customWidth="1"/>
    <col min="9191" max="9191" width="4" style="1" customWidth="1"/>
    <col min="9192" max="9192" width="4.1640625" style="1" customWidth="1"/>
    <col min="9193" max="9193" width="6.83203125" style="1" customWidth="1"/>
    <col min="9194" max="9194" width="2.6640625" style="1" customWidth="1"/>
    <col min="9195" max="9195" width="29.5" style="1" customWidth="1"/>
    <col min="9196" max="9196" width="35.6640625" style="1" customWidth="1"/>
    <col min="9197" max="9440" width="13" style="1"/>
    <col min="9441" max="9441" width="4.5" style="1" customWidth="1"/>
    <col min="9442" max="9442" width="12" style="1" customWidth="1"/>
    <col min="9443" max="9443" width="7.6640625" style="1" customWidth="1"/>
    <col min="9444" max="9444" width="8.1640625" style="1" customWidth="1"/>
    <col min="9445" max="9445" width="23.6640625" style="1" customWidth="1"/>
    <col min="9446" max="9446" width="12.6640625" style="1" customWidth="1"/>
    <col min="9447" max="9447" width="4" style="1" customWidth="1"/>
    <col min="9448" max="9448" width="4.1640625" style="1" customWidth="1"/>
    <col min="9449" max="9449" width="6.83203125" style="1" customWidth="1"/>
    <col min="9450" max="9450" width="2.6640625" style="1" customWidth="1"/>
    <col min="9451" max="9451" width="29.5" style="1" customWidth="1"/>
    <col min="9452" max="9452" width="35.6640625" style="1" customWidth="1"/>
    <col min="9453" max="9696" width="13" style="1"/>
    <col min="9697" max="9697" width="4.5" style="1" customWidth="1"/>
    <col min="9698" max="9698" width="12" style="1" customWidth="1"/>
    <col min="9699" max="9699" width="7.6640625" style="1" customWidth="1"/>
    <col min="9700" max="9700" width="8.1640625" style="1" customWidth="1"/>
    <col min="9701" max="9701" width="23.6640625" style="1" customWidth="1"/>
    <col min="9702" max="9702" width="12.6640625" style="1" customWidth="1"/>
    <col min="9703" max="9703" width="4" style="1" customWidth="1"/>
    <col min="9704" max="9704" width="4.1640625" style="1" customWidth="1"/>
    <col min="9705" max="9705" width="6.83203125" style="1" customWidth="1"/>
    <col min="9706" max="9706" width="2.6640625" style="1" customWidth="1"/>
    <col min="9707" max="9707" width="29.5" style="1" customWidth="1"/>
    <col min="9708" max="9708" width="35.6640625" style="1" customWidth="1"/>
    <col min="9709" max="9952" width="13" style="1"/>
    <col min="9953" max="9953" width="4.5" style="1" customWidth="1"/>
    <col min="9954" max="9954" width="12" style="1" customWidth="1"/>
    <col min="9955" max="9955" width="7.6640625" style="1" customWidth="1"/>
    <col min="9956" max="9956" width="8.1640625" style="1" customWidth="1"/>
    <col min="9957" max="9957" width="23.6640625" style="1" customWidth="1"/>
    <col min="9958" max="9958" width="12.6640625" style="1" customWidth="1"/>
    <col min="9959" max="9959" width="4" style="1" customWidth="1"/>
    <col min="9960" max="9960" width="4.1640625" style="1" customWidth="1"/>
    <col min="9961" max="9961" width="6.83203125" style="1" customWidth="1"/>
    <col min="9962" max="9962" width="2.6640625" style="1" customWidth="1"/>
    <col min="9963" max="9963" width="29.5" style="1" customWidth="1"/>
    <col min="9964" max="9964" width="35.6640625" style="1" customWidth="1"/>
    <col min="9965" max="10208" width="13" style="1"/>
    <col min="10209" max="10209" width="4.5" style="1" customWidth="1"/>
    <col min="10210" max="10210" width="12" style="1" customWidth="1"/>
    <col min="10211" max="10211" width="7.6640625" style="1" customWidth="1"/>
    <col min="10212" max="10212" width="8.1640625" style="1" customWidth="1"/>
    <col min="10213" max="10213" width="23.6640625" style="1" customWidth="1"/>
    <col min="10214" max="10214" width="12.6640625" style="1" customWidth="1"/>
    <col min="10215" max="10215" width="4" style="1" customWidth="1"/>
    <col min="10216" max="10216" width="4.1640625" style="1" customWidth="1"/>
    <col min="10217" max="10217" width="6.83203125" style="1" customWidth="1"/>
    <col min="10218" max="10218" width="2.6640625" style="1" customWidth="1"/>
    <col min="10219" max="10219" width="29.5" style="1" customWidth="1"/>
    <col min="10220" max="10220" width="35.6640625" style="1" customWidth="1"/>
    <col min="10221" max="10464" width="13" style="1"/>
    <col min="10465" max="10465" width="4.5" style="1" customWidth="1"/>
    <col min="10466" max="10466" width="12" style="1" customWidth="1"/>
    <col min="10467" max="10467" width="7.6640625" style="1" customWidth="1"/>
    <col min="10468" max="10468" width="8.1640625" style="1" customWidth="1"/>
    <col min="10469" max="10469" width="23.6640625" style="1" customWidth="1"/>
    <col min="10470" max="10470" width="12.6640625" style="1" customWidth="1"/>
    <col min="10471" max="10471" width="4" style="1" customWidth="1"/>
    <col min="10472" max="10472" width="4.1640625" style="1" customWidth="1"/>
    <col min="10473" max="10473" width="6.83203125" style="1" customWidth="1"/>
    <col min="10474" max="10474" width="2.6640625" style="1" customWidth="1"/>
    <col min="10475" max="10475" width="29.5" style="1" customWidth="1"/>
    <col min="10476" max="10476" width="35.6640625" style="1" customWidth="1"/>
    <col min="10477" max="10720" width="13" style="1"/>
    <col min="10721" max="10721" width="4.5" style="1" customWidth="1"/>
    <col min="10722" max="10722" width="12" style="1" customWidth="1"/>
    <col min="10723" max="10723" width="7.6640625" style="1" customWidth="1"/>
    <col min="10724" max="10724" width="8.1640625" style="1" customWidth="1"/>
    <col min="10725" max="10725" width="23.6640625" style="1" customWidth="1"/>
    <col min="10726" max="10726" width="12.6640625" style="1" customWidth="1"/>
    <col min="10727" max="10727" width="4" style="1" customWidth="1"/>
    <col min="10728" max="10728" width="4.1640625" style="1" customWidth="1"/>
    <col min="10729" max="10729" width="6.83203125" style="1" customWidth="1"/>
    <col min="10730" max="10730" width="2.6640625" style="1" customWidth="1"/>
    <col min="10731" max="10731" width="29.5" style="1" customWidth="1"/>
    <col min="10732" max="10732" width="35.6640625" style="1" customWidth="1"/>
    <col min="10733" max="10976" width="13" style="1"/>
    <col min="10977" max="10977" width="4.5" style="1" customWidth="1"/>
    <col min="10978" max="10978" width="12" style="1" customWidth="1"/>
    <col min="10979" max="10979" width="7.6640625" style="1" customWidth="1"/>
    <col min="10980" max="10980" width="8.1640625" style="1" customWidth="1"/>
    <col min="10981" max="10981" width="23.6640625" style="1" customWidth="1"/>
    <col min="10982" max="10982" width="12.6640625" style="1" customWidth="1"/>
    <col min="10983" max="10983" width="4" style="1" customWidth="1"/>
    <col min="10984" max="10984" width="4.1640625" style="1" customWidth="1"/>
    <col min="10985" max="10985" width="6.83203125" style="1" customWidth="1"/>
    <col min="10986" max="10986" width="2.6640625" style="1" customWidth="1"/>
    <col min="10987" max="10987" width="29.5" style="1" customWidth="1"/>
    <col min="10988" max="10988" width="35.6640625" style="1" customWidth="1"/>
    <col min="10989" max="11232" width="13" style="1"/>
    <col min="11233" max="11233" width="4.5" style="1" customWidth="1"/>
    <col min="11234" max="11234" width="12" style="1" customWidth="1"/>
    <col min="11235" max="11235" width="7.6640625" style="1" customWidth="1"/>
    <col min="11236" max="11236" width="8.1640625" style="1" customWidth="1"/>
    <col min="11237" max="11237" width="23.6640625" style="1" customWidth="1"/>
    <col min="11238" max="11238" width="12.6640625" style="1" customWidth="1"/>
    <col min="11239" max="11239" width="4" style="1" customWidth="1"/>
    <col min="11240" max="11240" width="4.1640625" style="1" customWidth="1"/>
    <col min="11241" max="11241" width="6.83203125" style="1" customWidth="1"/>
    <col min="11242" max="11242" width="2.6640625" style="1" customWidth="1"/>
    <col min="11243" max="11243" width="29.5" style="1" customWidth="1"/>
    <col min="11244" max="11244" width="35.6640625" style="1" customWidth="1"/>
    <col min="11245" max="11488" width="13" style="1"/>
    <col min="11489" max="11489" width="4.5" style="1" customWidth="1"/>
    <col min="11490" max="11490" width="12" style="1" customWidth="1"/>
    <col min="11491" max="11491" width="7.6640625" style="1" customWidth="1"/>
    <col min="11492" max="11492" width="8.1640625" style="1" customWidth="1"/>
    <col min="11493" max="11493" width="23.6640625" style="1" customWidth="1"/>
    <col min="11494" max="11494" width="12.6640625" style="1" customWidth="1"/>
    <col min="11495" max="11495" width="4" style="1" customWidth="1"/>
    <col min="11496" max="11496" width="4.1640625" style="1" customWidth="1"/>
    <col min="11497" max="11497" width="6.83203125" style="1" customWidth="1"/>
    <col min="11498" max="11498" width="2.6640625" style="1" customWidth="1"/>
    <col min="11499" max="11499" width="29.5" style="1" customWidth="1"/>
    <col min="11500" max="11500" width="35.6640625" style="1" customWidth="1"/>
    <col min="11501" max="11744" width="13" style="1"/>
    <col min="11745" max="11745" width="4.5" style="1" customWidth="1"/>
    <col min="11746" max="11746" width="12" style="1" customWidth="1"/>
    <col min="11747" max="11747" width="7.6640625" style="1" customWidth="1"/>
    <col min="11748" max="11748" width="8.1640625" style="1" customWidth="1"/>
    <col min="11749" max="11749" width="23.6640625" style="1" customWidth="1"/>
    <col min="11750" max="11750" width="12.6640625" style="1" customWidth="1"/>
    <col min="11751" max="11751" width="4" style="1" customWidth="1"/>
    <col min="11752" max="11752" width="4.1640625" style="1" customWidth="1"/>
    <col min="11753" max="11753" width="6.83203125" style="1" customWidth="1"/>
    <col min="11754" max="11754" width="2.6640625" style="1" customWidth="1"/>
    <col min="11755" max="11755" width="29.5" style="1" customWidth="1"/>
    <col min="11756" max="11756" width="35.6640625" style="1" customWidth="1"/>
    <col min="11757" max="12000" width="13" style="1"/>
    <col min="12001" max="12001" width="4.5" style="1" customWidth="1"/>
    <col min="12002" max="12002" width="12" style="1" customWidth="1"/>
    <col min="12003" max="12003" width="7.6640625" style="1" customWidth="1"/>
    <col min="12004" max="12004" width="8.1640625" style="1" customWidth="1"/>
    <col min="12005" max="12005" width="23.6640625" style="1" customWidth="1"/>
    <col min="12006" max="12006" width="12.6640625" style="1" customWidth="1"/>
    <col min="12007" max="12007" width="4" style="1" customWidth="1"/>
    <col min="12008" max="12008" width="4.1640625" style="1" customWidth="1"/>
    <col min="12009" max="12009" width="6.83203125" style="1" customWidth="1"/>
    <col min="12010" max="12010" width="2.6640625" style="1" customWidth="1"/>
    <col min="12011" max="12011" width="29.5" style="1" customWidth="1"/>
    <col min="12012" max="12012" width="35.6640625" style="1" customWidth="1"/>
    <col min="12013" max="12256" width="13" style="1"/>
    <col min="12257" max="12257" width="4.5" style="1" customWidth="1"/>
    <col min="12258" max="12258" width="12" style="1" customWidth="1"/>
    <col min="12259" max="12259" width="7.6640625" style="1" customWidth="1"/>
    <col min="12260" max="12260" width="8.1640625" style="1" customWidth="1"/>
    <col min="12261" max="12261" width="23.6640625" style="1" customWidth="1"/>
    <col min="12262" max="12262" width="12.6640625" style="1" customWidth="1"/>
    <col min="12263" max="12263" width="4" style="1" customWidth="1"/>
    <col min="12264" max="12264" width="4.1640625" style="1" customWidth="1"/>
    <col min="12265" max="12265" width="6.83203125" style="1" customWidth="1"/>
    <col min="12266" max="12266" width="2.6640625" style="1" customWidth="1"/>
    <col min="12267" max="12267" width="29.5" style="1" customWidth="1"/>
    <col min="12268" max="12268" width="35.6640625" style="1" customWidth="1"/>
    <col min="12269" max="12512" width="13" style="1"/>
    <col min="12513" max="12513" width="4.5" style="1" customWidth="1"/>
    <col min="12514" max="12514" width="12" style="1" customWidth="1"/>
    <col min="12515" max="12515" width="7.6640625" style="1" customWidth="1"/>
    <col min="12516" max="12516" width="8.1640625" style="1" customWidth="1"/>
    <col min="12517" max="12517" width="23.6640625" style="1" customWidth="1"/>
    <col min="12518" max="12518" width="12.6640625" style="1" customWidth="1"/>
    <col min="12519" max="12519" width="4" style="1" customWidth="1"/>
    <col min="12520" max="12520" width="4.1640625" style="1" customWidth="1"/>
    <col min="12521" max="12521" width="6.83203125" style="1" customWidth="1"/>
    <col min="12522" max="12522" width="2.6640625" style="1" customWidth="1"/>
    <col min="12523" max="12523" width="29.5" style="1" customWidth="1"/>
    <col min="12524" max="12524" width="35.6640625" style="1" customWidth="1"/>
    <col min="12525" max="12768" width="13" style="1"/>
    <col min="12769" max="12769" width="4.5" style="1" customWidth="1"/>
    <col min="12770" max="12770" width="12" style="1" customWidth="1"/>
    <col min="12771" max="12771" width="7.6640625" style="1" customWidth="1"/>
    <col min="12772" max="12772" width="8.1640625" style="1" customWidth="1"/>
    <col min="12773" max="12773" width="23.6640625" style="1" customWidth="1"/>
    <col min="12774" max="12774" width="12.6640625" style="1" customWidth="1"/>
    <col min="12775" max="12775" width="4" style="1" customWidth="1"/>
    <col min="12776" max="12776" width="4.1640625" style="1" customWidth="1"/>
    <col min="12777" max="12777" width="6.83203125" style="1" customWidth="1"/>
    <col min="12778" max="12778" width="2.6640625" style="1" customWidth="1"/>
    <col min="12779" max="12779" width="29.5" style="1" customWidth="1"/>
    <col min="12780" max="12780" width="35.6640625" style="1" customWidth="1"/>
    <col min="12781" max="13024" width="13" style="1"/>
    <col min="13025" max="13025" width="4.5" style="1" customWidth="1"/>
    <col min="13026" max="13026" width="12" style="1" customWidth="1"/>
    <col min="13027" max="13027" width="7.6640625" style="1" customWidth="1"/>
    <col min="13028" max="13028" width="8.1640625" style="1" customWidth="1"/>
    <col min="13029" max="13029" width="23.6640625" style="1" customWidth="1"/>
    <col min="13030" max="13030" width="12.6640625" style="1" customWidth="1"/>
    <col min="13031" max="13031" width="4" style="1" customWidth="1"/>
    <col min="13032" max="13032" width="4.1640625" style="1" customWidth="1"/>
    <col min="13033" max="13033" width="6.83203125" style="1" customWidth="1"/>
    <col min="13034" max="13034" width="2.6640625" style="1" customWidth="1"/>
    <col min="13035" max="13035" width="29.5" style="1" customWidth="1"/>
    <col min="13036" max="13036" width="35.6640625" style="1" customWidth="1"/>
    <col min="13037" max="13280" width="13" style="1"/>
    <col min="13281" max="13281" width="4.5" style="1" customWidth="1"/>
    <col min="13282" max="13282" width="12" style="1" customWidth="1"/>
    <col min="13283" max="13283" width="7.6640625" style="1" customWidth="1"/>
    <col min="13284" max="13284" width="8.1640625" style="1" customWidth="1"/>
    <col min="13285" max="13285" width="23.6640625" style="1" customWidth="1"/>
    <col min="13286" max="13286" width="12.6640625" style="1" customWidth="1"/>
    <col min="13287" max="13287" width="4" style="1" customWidth="1"/>
    <col min="13288" max="13288" width="4.1640625" style="1" customWidth="1"/>
    <col min="13289" max="13289" width="6.83203125" style="1" customWidth="1"/>
    <col min="13290" max="13290" width="2.6640625" style="1" customWidth="1"/>
    <col min="13291" max="13291" width="29.5" style="1" customWidth="1"/>
    <col min="13292" max="13292" width="35.6640625" style="1" customWidth="1"/>
    <col min="13293" max="13536" width="13" style="1"/>
    <col min="13537" max="13537" width="4.5" style="1" customWidth="1"/>
    <col min="13538" max="13538" width="12" style="1" customWidth="1"/>
    <col min="13539" max="13539" width="7.6640625" style="1" customWidth="1"/>
    <col min="13540" max="13540" width="8.1640625" style="1" customWidth="1"/>
    <col min="13541" max="13541" width="23.6640625" style="1" customWidth="1"/>
    <col min="13542" max="13542" width="12.6640625" style="1" customWidth="1"/>
    <col min="13543" max="13543" width="4" style="1" customWidth="1"/>
    <col min="13544" max="13544" width="4.1640625" style="1" customWidth="1"/>
    <col min="13545" max="13545" width="6.83203125" style="1" customWidth="1"/>
    <col min="13546" max="13546" width="2.6640625" style="1" customWidth="1"/>
    <col min="13547" max="13547" width="29.5" style="1" customWidth="1"/>
    <col min="13548" max="13548" width="35.6640625" style="1" customWidth="1"/>
    <col min="13549" max="13792" width="13" style="1"/>
    <col min="13793" max="13793" width="4.5" style="1" customWidth="1"/>
    <col min="13794" max="13794" width="12" style="1" customWidth="1"/>
    <col min="13795" max="13795" width="7.6640625" style="1" customWidth="1"/>
    <col min="13796" max="13796" width="8.1640625" style="1" customWidth="1"/>
    <col min="13797" max="13797" width="23.6640625" style="1" customWidth="1"/>
    <col min="13798" max="13798" width="12.6640625" style="1" customWidth="1"/>
    <col min="13799" max="13799" width="4" style="1" customWidth="1"/>
    <col min="13800" max="13800" width="4.1640625" style="1" customWidth="1"/>
    <col min="13801" max="13801" width="6.83203125" style="1" customWidth="1"/>
    <col min="13802" max="13802" width="2.6640625" style="1" customWidth="1"/>
    <col min="13803" max="13803" width="29.5" style="1" customWidth="1"/>
    <col min="13804" max="13804" width="35.6640625" style="1" customWidth="1"/>
    <col min="13805" max="14048" width="13" style="1"/>
    <col min="14049" max="14049" width="4.5" style="1" customWidth="1"/>
    <col min="14050" max="14050" width="12" style="1" customWidth="1"/>
    <col min="14051" max="14051" width="7.6640625" style="1" customWidth="1"/>
    <col min="14052" max="14052" width="8.1640625" style="1" customWidth="1"/>
    <col min="14053" max="14053" width="23.6640625" style="1" customWidth="1"/>
    <col min="14054" max="14054" width="12.6640625" style="1" customWidth="1"/>
    <col min="14055" max="14055" width="4" style="1" customWidth="1"/>
    <col min="14056" max="14056" width="4.1640625" style="1" customWidth="1"/>
    <col min="14057" max="14057" width="6.83203125" style="1" customWidth="1"/>
    <col min="14058" max="14058" width="2.6640625" style="1" customWidth="1"/>
    <col min="14059" max="14059" width="29.5" style="1" customWidth="1"/>
    <col min="14060" max="14060" width="35.6640625" style="1" customWidth="1"/>
    <col min="14061" max="14304" width="13" style="1"/>
    <col min="14305" max="14305" width="4.5" style="1" customWidth="1"/>
    <col min="14306" max="14306" width="12" style="1" customWidth="1"/>
    <col min="14307" max="14307" width="7.6640625" style="1" customWidth="1"/>
    <col min="14308" max="14308" width="8.1640625" style="1" customWidth="1"/>
    <col min="14309" max="14309" width="23.6640625" style="1" customWidth="1"/>
    <col min="14310" max="14310" width="12.6640625" style="1" customWidth="1"/>
    <col min="14311" max="14311" width="4" style="1" customWidth="1"/>
    <col min="14312" max="14312" width="4.1640625" style="1" customWidth="1"/>
    <col min="14313" max="14313" width="6.83203125" style="1" customWidth="1"/>
    <col min="14314" max="14314" width="2.6640625" style="1" customWidth="1"/>
    <col min="14315" max="14315" width="29.5" style="1" customWidth="1"/>
    <col min="14316" max="14316" width="35.6640625" style="1" customWidth="1"/>
    <col min="14317" max="14560" width="13" style="1"/>
    <col min="14561" max="14561" width="4.5" style="1" customWidth="1"/>
    <col min="14562" max="14562" width="12" style="1" customWidth="1"/>
    <col min="14563" max="14563" width="7.6640625" style="1" customWidth="1"/>
    <col min="14564" max="14564" width="8.1640625" style="1" customWidth="1"/>
    <col min="14565" max="14565" width="23.6640625" style="1" customWidth="1"/>
    <col min="14566" max="14566" width="12.6640625" style="1" customWidth="1"/>
    <col min="14567" max="14567" width="4" style="1" customWidth="1"/>
    <col min="14568" max="14568" width="4.1640625" style="1" customWidth="1"/>
    <col min="14569" max="14569" width="6.83203125" style="1" customWidth="1"/>
    <col min="14570" max="14570" width="2.6640625" style="1" customWidth="1"/>
    <col min="14571" max="14571" width="29.5" style="1" customWidth="1"/>
    <col min="14572" max="14572" width="35.6640625" style="1" customWidth="1"/>
    <col min="14573" max="14816" width="13" style="1"/>
    <col min="14817" max="14817" width="4.5" style="1" customWidth="1"/>
    <col min="14818" max="14818" width="12" style="1" customWidth="1"/>
    <col min="14819" max="14819" width="7.6640625" style="1" customWidth="1"/>
    <col min="14820" max="14820" width="8.1640625" style="1" customWidth="1"/>
    <col min="14821" max="14821" width="23.6640625" style="1" customWidth="1"/>
    <col min="14822" max="14822" width="12.6640625" style="1" customWidth="1"/>
    <col min="14823" max="14823" width="4" style="1" customWidth="1"/>
    <col min="14824" max="14824" width="4.1640625" style="1" customWidth="1"/>
    <col min="14825" max="14825" width="6.83203125" style="1" customWidth="1"/>
    <col min="14826" max="14826" width="2.6640625" style="1" customWidth="1"/>
    <col min="14827" max="14827" width="29.5" style="1" customWidth="1"/>
    <col min="14828" max="14828" width="35.6640625" style="1" customWidth="1"/>
    <col min="14829" max="15072" width="13" style="1"/>
    <col min="15073" max="15073" width="4.5" style="1" customWidth="1"/>
    <col min="15074" max="15074" width="12" style="1" customWidth="1"/>
    <col min="15075" max="15075" width="7.6640625" style="1" customWidth="1"/>
    <col min="15076" max="15076" width="8.1640625" style="1" customWidth="1"/>
    <col min="15077" max="15077" width="23.6640625" style="1" customWidth="1"/>
    <col min="15078" max="15078" width="12.6640625" style="1" customWidth="1"/>
    <col min="15079" max="15079" width="4" style="1" customWidth="1"/>
    <col min="15080" max="15080" width="4.1640625" style="1" customWidth="1"/>
    <col min="15081" max="15081" width="6.83203125" style="1" customWidth="1"/>
    <col min="15082" max="15082" width="2.6640625" style="1" customWidth="1"/>
    <col min="15083" max="15083" width="29.5" style="1" customWidth="1"/>
    <col min="15084" max="15084" width="35.6640625" style="1" customWidth="1"/>
    <col min="15085" max="15328" width="13" style="1"/>
    <col min="15329" max="15329" width="4.5" style="1" customWidth="1"/>
    <col min="15330" max="15330" width="12" style="1" customWidth="1"/>
    <col min="15331" max="15331" width="7.6640625" style="1" customWidth="1"/>
    <col min="15332" max="15332" width="8.1640625" style="1" customWidth="1"/>
    <col min="15333" max="15333" width="23.6640625" style="1" customWidth="1"/>
    <col min="15334" max="15334" width="12.6640625" style="1" customWidth="1"/>
    <col min="15335" max="15335" width="4" style="1" customWidth="1"/>
    <col min="15336" max="15336" width="4.1640625" style="1" customWidth="1"/>
    <col min="15337" max="15337" width="6.83203125" style="1" customWidth="1"/>
    <col min="15338" max="15338" width="2.6640625" style="1" customWidth="1"/>
    <col min="15339" max="15339" width="29.5" style="1" customWidth="1"/>
    <col min="15340" max="15340" width="35.6640625" style="1" customWidth="1"/>
    <col min="15341" max="15584" width="13" style="1"/>
    <col min="15585" max="15585" width="4.5" style="1" customWidth="1"/>
    <col min="15586" max="15586" width="12" style="1" customWidth="1"/>
    <col min="15587" max="15587" width="7.6640625" style="1" customWidth="1"/>
    <col min="15588" max="15588" width="8.1640625" style="1" customWidth="1"/>
    <col min="15589" max="15589" width="23.6640625" style="1" customWidth="1"/>
    <col min="15590" max="15590" width="12.6640625" style="1" customWidth="1"/>
    <col min="15591" max="15591" width="4" style="1" customWidth="1"/>
    <col min="15592" max="15592" width="4.1640625" style="1" customWidth="1"/>
    <col min="15593" max="15593" width="6.83203125" style="1" customWidth="1"/>
    <col min="15594" max="15594" width="2.6640625" style="1" customWidth="1"/>
    <col min="15595" max="15595" width="29.5" style="1" customWidth="1"/>
    <col min="15596" max="15596" width="35.6640625" style="1" customWidth="1"/>
    <col min="15597" max="15840" width="13" style="1"/>
    <col min="15841" max="15841" width="4.5" style="1" customWidth="1"/>
    <col min="15842" max="15842" width="12" style="1" customWidth="1"/>
    <col min="15843" max="15843" width="7.6640625" style="1" customWidth="1"/>
    <col min="15844" max="15844" width="8.1640625" style="1" customWidth="1"/>
    <col min="15845" max="15845" width="23.6640625" style="1" customWidth="1"/>
    <col min="15846" max="15846" width="12.6640625" style="1" customWidth="1"/>
    <col min="15847" max="15847" width="4" style="1" customWidth="1"/>
    <col min="15848" max="15848" width="4.1640625" style="1" customWidth="1"/>
    <col min="15849" max="15849" width="6.83203125" style="1" customWidth="1"/>
    <col min="15850" max="15850" width="2.6640625" style="1" customWidth="1"/>
    <col min="15851" max="15851" width="29.5" style="1" customWidth="1"/>
    <col min="15852" max="15852" width="35.6640625" style="1" customWidth="1"/>
    <col min="15853" max="16096" width="13" style="1"/>
    <col min="16097" max="16097" width="4.5" style="1" customWidth="1"/>
    <col min="16098" max="16098" width="12" style="1" customWidth="1"/>
    <col min="16099" max="16099" width="7.6640625" style="1" customWidth="1"/>
    <col min="16100" max="16100" width="8.1640625" style="1" customWidth="1"/>
    <col min="16101" max="16101" width="23.6640625" style="1" customWidth="1"/>
    <col min="16102" max="16102" width="12.6640625" style="1" customWidth="1"/>
    <col min="16103" max="16103" width="4" style="1" customWidth="1"/>
    <col min="16104" max="16104" width="4.1640625" style="1" customWidth="1"/>
    <col min="16105" max="16105" width="6.83203125" style="1" customWidth="1"/>
    <col min="16106" max="16106" width="2.6640625" style="1" customWidth="1"/>
    <col min="16107" max="16107" width="29.5" style="1" customWidth="1"/>
    <col min="16108" max="16108" width="35.6640625" style="1" customWidth="1"/>
    <col min="16109" max="16384" width="13" style="1"/>
  </cols>
  <sheetData>
    <row r="1" spans="1:8" ht="21" customHeight="1">
      <c r="A1" s="61" t="s">
        <v>127</v>
      </c>
      <c r="D1" s="62"/>
    </row>
    <row r="2" spans="1:8" ht="21" customHeight="1">
      <c r="A2" s="63"/>
      <c r="D2" s="62"/>
    </row>
    <row r="3" spans="1:8" ht="21" customHeight="1">
      <c r="A3" s="64" t="s">
        <v>129</v>
      </c>
      <c r="D3" s="62"/>
    </row>
    <row r="4" spans="1:8" ht="16" customHeight="1" thickBot="1">
      <c r="A4" s="1"/>
      <c r="D4" s="62"/>
    </row>
    <row r="5" spans="1:8" ht="30" customHeight="1" thickBot="1">
      <c r="A5" s="63"/>
      <c r="B5" s="65" t="s">
        <v>130</v>
      </c>
      <c r="C5" s="162" t="s">
        <v>322</v>
      </c>
      <c r="D5" s="163"/>
    </row>
    <row r="6" spans="1:8" ht="18" customHeight="1">
      <c r="A6" s="63"/>
      <c r="B6" s="66"/>
      <c r="C6" s="67"/>
      <c r="D6" s="84"/>
    </row>
    <row r="7" spans="1:8" ht="18" customHeight="1">
      <c r="A7" s="64" t="s">
        <v>133</v>
      </c>
      <c r="B7" s="66"/>
      <c r="C7" s="67"/>
      <c r="D7" s="67"/>
    </row>
    <row r="8" spans="1:8" ht="18" customHeight="1" thickBot="1">
      <c r="A8" s="64"/>
      <c r="B8" s="66"/>
      <c r="C8" s="67"/>
      <c r="D8" s="67"/>
    </row>
    <row r="9" spans="1:8" ht="22" customHeight="1" thickBot="1">
      <c r="A9" s="1"/>
      <c r="B9" s="164" t="s">
        <v>242</v>
      </c>
      <c r="C9" s="165"/>
      <c r="D9" s="166"/>
    </row>
    <row r="10" spans="1:8" ht="32.25" customHeight="1" thickBot="1">
      <c r="A10" s="1"/>
      <c r="B10" s="68" t="s">
        <v>131</v>
      </c>
      <c r="C10" s="69" t="s">
        <v>132</v>
      </c>
      <c r="D10" s="95" t="s">
        <v>134</v>
      </c>
    </row>
    <row r="11" spans="1:8" s="5" customFormat="1" ht="28.5" customHeight="1" thickBot="1">
      <c r="A11" s="70" t="s">
        <v>135</v>
      </c>
      <c r="B11" s="136" t="s">
        <v>323</v>
      </c>
      <c r="C11" s="87" t="s">
        <v>340</v>
      </c>
      <c r="D11" s="88">
        <v>7</v>
      </c>
    </row>
    <row r="12" spans="1:8" s="5" customFormat="1" ht="27" customHeight="1">
      <c r="A12" s="71" t="s">
        <v>136</v>
      </c>
      <c r="B12" s="137" t="s">
        <v>324</v>
      </c>
      <c r="C12" s="89" t="s">
        <v>341</v>
      </c>
      <c r="D12" s="90">
        <v>2</v>
      </c>
      <c r="F12" s="86" t="str">
        <f>IFERROR(INDEX($B$12:$E$111,MATCH(ROW($F12)-11,#REF!,0),1)&amp;"","")</f>
        <v/>
      </c>
      <c r="G12" s="86" t="str">
        <f>IFERROR(INDEX($B$12:$E$111,MATCH(ROW($F12)-11,#REF!,0),2)&amp;"","")</f>
        <v/>
      </c>
      <c r="H12" s="86" t="str">
        <f>IFERROR(INDEX($B$12:$E$111,MATCH(ROW($F12)-11,#REF!,0),5)&amp;"","")</f>
        <v/>
      </c>
    </row>
    <row r="13" spans="1:8" s="5" customFormat="1" ht="27" customHeight="1">
      <c r="A13" s="71" t="s">
        <v>137</v>
      </c>
      <c r="B13" s="138" t="s">
        <v>325</v>
      </c>
      <c r="C13" s="91" t="s">
        <v>342</v>
      </c>
      <c r="D13" s="92">
        <v>4</v>
      </c>
      <c r="F13" s="86" t="str">
        <f>IFERROR(INDEX($B$12:$E$111,MATCH(ROW($F13)-11,#REF!,0),1)&amp;"","")</f>
        <v/>
      </c>
      <c r="G13" s="86" t="str">
        <f>IFERROR(INDEX($B$12:$E$111,MATCH(ROW($F13)-11,#REF!,0),2)&amp;"","")</f>
        <v/>
      </c>
      <c r="H13" s="86" t="str">
        <f>IFERROR(INDEX($B$12:$E$111,MATCH(ROW($F13)-11,#REF!,0),5)&amp;"","")</f>
        <v/>
      </c>
    </row>
    <row r="14" spans="1:8" s="5" customFormat="1" ht="27" customHeight="1">
      <c r="A14" s="71" t="s">
        <v>138</v>
      </c>
      <c r="B14" s="138" t="s">
        <v>326</v>
      </c>
      <c r="C14" s="91" t="s">
        <v>343</v>
      </c>
      <c r="D14" s="92">
        <v>2</v>
      </c>
      <c r="F14" s="86" t="str">
        <f>IFERROR(INDEX($B$12:$E$111,MATCH(ROW($F14)-11,#REF!,0),1)&amp;"","")</f>
        <v/>
      </c>
      <c r="G14" s="86" t="str">
        <f>IFERROR(INDEX($B$12:$E$111,MATCH(ROW($F14)-11,#REF!,0),2)&amp;"","")</f>
        <v/>
      </c>
      <c r="H14" s="86" t="str">
        <f>IFERROR(INDEX($B$12:$E$111,MATCH(ROW($F14)-11,#REF!,0),5)&amp;"","")</f>
        <v/>
      </c>
    </row>
    <row r="15" spans="1:8" s="5" customFormat="1" ht="27" customHeight="1">
      <c r="A15" s="71" t="s">
        <v>139</v>
      </c>
      <c r="B15" s="138" t="s">
        <v>327</v>
      </c>
      <c r="C15" s="91" t="s">
        <v>344</v>
      </c>
      <c r="D15" s="92">
        <v>2</v>
      </c>
      <c r="F15" s="86" t="str">
        <f>IFERROR(INDEX($B$12:$E$111,MATCH(ROW($F15)-11,#REF!,0),1)&amp;"","")</f>
        <v/>
      </c>
      <c r="G15" s="86" t="str">
        <f>IFERROR(INDEX($B$12:$E$111,MATCH(ROW($F15)-11,#REF!,0),2)&amp;"","")</f>
        <v/>
      </c>
      <c r="H15" s="86" t="str">
        <f>IFERROR(INDEX($B$12:$E$111,MATCH(ROW($F15)-11,#REF!,0),5)&amp;"","")</f>
        <v/>
      </c>
    </row>
    <row r="16" spans="1:8" s="5" customFormat="1" ht="27" customHeight="1">
      <c r="A16" s="71" t="s">
        <v>140</v>
      </c>
      <c r="B16" s="138" t="s">
        <v>328</v>
      </c>
      <c r="C16" s="91" t="s">
        <v>344</v>
      </c>
      <c r="D16" s="92">
        <v>3</v>
      </c>
      <c r="F16" s="86" t="str">
        <f>IFERROR(INDEX($B$12:$E$111,MATCH(ROW($F16)-11,#REF!,0),1)&amp;"","")</f>
        <v/>
      </c>
      <c r="G16" s="86" t="str">
        <f>IFERROR(INDEX($B$12:$E$111,MATCH(ROW($F16)-11,#REF!,0),2)&amp;"","")</f>
        <v/>
      </c>
      <c r="H16" s="86" t="str">
        <f>IFERROR(INDEX($B$12:$E$111,MATCH(ROW($F16)-11,#REF!,0),5)&amp;"","")</f>
        <v/>
      </c>
    </row>
    <row r="17" spans="1:8" s="5" customFormat="1" ht="27" customHeight="1">
      <c r="A17" s="71" t="s">
        <v>141</v>
      </c>
      <c r="B17" s="138" t="s">
        <v>329</v>
      </c>
      <c r="C17" s="91" t="s">
        <v>344</v>
      </c>
      <c r="D17" s="92">
        <v>2</v>
      </c>
      <c r="F17" s="86" t="str">
        <f>IFERROR(INDEX($B$12:$E$111,MATCH(ROW($F17)-11,#REF!,0),1)&amp;"","")</f>
        <v/>
      </c>
      <c r="G17" s="86" t="str">
        <f>IFERROR(INDEX($B$12:$E$111,MATCH(ROW($F17)-11,#REF!,0),2)&amp;"","")</f>
        <v/>
      </c>
      <c r="H17" s="86" t="str">
        <f>IFERROR(INDEX($B$12:$E$111,MATCH(ROW($F17)-11,#REF!,0),5)&amp;"","")</f>
        <v/>
      </c>
    </row>
    <row r="18" spans="1:8" s="5" customFormat="1" ht="27" customHeight="1">
      <c r="A18" s="71" t="s">
        <v>142</v>
      </c>
      <c r="B18" s="138" t="s">
        <v>330</v>
      </c>
      <c r="C18" s="91" t="s">
        <v>344</v>
      </c>
      <c r="D18" s="92">
        <v>3</v>
      </c>
      <c r="F18" s="86" t="str">
        <f>IFERROR(INDEX($B$12:$E$111,MATCH(ROW($F18)-11,#REF!,0),1)&amp;"","")</f>
        <v/>
      </c>
      <c r="G18" s="86" t="str">
        <f>IFERROR(INDEX($B$12:$E$111,MATCH(ROW($F18)-11,#REF!,0),2)&amp;"","")</f>
        <v/>
      </c>
      <c r="H18" s="86" t="str">
        <f>IFERROR(INDEX($B$12:$E$111,MATCH(ROW($F18)-11,#REF!,0),5)&amp;"","")</f>
        <v/>
      </c>
    </row>
    <row r="19" spans="1:8" s="5" customFormat="1" ht="27" customHeight="1">
      <c r="A19" s="71" t="s">
        <v>143</v>
      </c>
      <c r="B19" s="138" t="s">
        <v>331</v>
      </c>
      <c r="C19" s="91" t="s">
        <v>344</v>
      </c>
      <c r="D19" s="92">
        <v>2</v>
      </c>
      <c r="F19" s="86" t="str">
        <f>IFERROR(INDEX($B$12:$E$111,MATCH(ROW($F19)-11,#REF!,0),1)&amp;"","")</f>
        <v/>
      </c>
      <c r="G19" s="86" t="str">
        <f>IFERROR(INDEX($B$12:$E$111,MATCH(ROW($F19)-11,#REF!,0),2)&amp;"","")</f>
        <v/>
      </c>
      <c r="H19" s="86" t="str">
        <f>IFERROR(INDEX($B$12:$E$111,MATCH(ROW($F19)-11,#REF!,0),5)&amp;"","")</f>
        <v/>
      </c>
    </row>
    <row r="20" spans="1:8" s="5" customFormat="1" ht="27" customHeight="1">
      <c r="A20" s="71" t="s">
        <v>144</v>
      </c>
      <c r="B20" s="138" t="s">
        <v>332</v>
      </c>
      <c r="C20" s="91" t="s">
        <v>344</v>
      </c>
      <c r="D20" s="92">
        <v>2</v>
      </c>
      <c r="F20" s="86" t="str">
        <f>IFERROR(INDEX($B$12:$E$111,MATCH(ROW($F20)-11,#REF!,0),1)&amp;"","")</f>
        <v/>
      </c>
      <c r="G20" s="86" t="str">
        <f>IFERROR(INDEX($B$12:$E$111,MATCH(ROW($F20)-11,#REF!,0),2)&amp;"","")</f>
        <v/>
      </c>
      <c r="H20" s="86" t="str">
        <f>IFERROR(INDEX($B$12:$E$111,MATCH(ROW($F20)-11,#REF!,0),5)&amp;"","")</f>
        <v/>
      </c>
    </row>
    <row r="21" spans="1:8" s="5" customFormat="1" ht="27" customHeight="1">
      <c r="A21" s="71" t="s">
        <v>145</v>
      </c>
      <c r="B21" s="138" t="s">
        <v>333</v>
      </c>
      <c r="C21" s="91" t="s">
        <v>344</v>
      </c>
      <c r="D21" s="92">
        <v>2</v>
      </c>
      <c r="F21" s="86" t="str">
        <f>IFERROR(INDEX($B$12:$E$111,MATCH(ROW($F21)-11,#REF!,0),1)&amp;"","")</f>
        <v/>
      </c>
      <c r="G21" s="86" t="str">
        <f>IFERROR(INDEX($B$12:$E$111,MATCH(ROW($F21)-11,#REF!,0),2)&amp;"","")</f>
        <v/>
      </c>
      <c r="H21" s="86" t="str">
        <f>IFERROR(INDEX($B$12:$E$111,MATCH(ROW($F21)-11,#REF!,0),5)&amp;"","")</f>
        <v/>
      </c>
    </row>
    <row r="22" spans="1:8" s="5" customFormat="1" ht="27" customHeight="1">
      <c r="A22" s="71" t="s">
        <v>146</v>
      </c>
      <c r="B22" s="138" t="s">
        <v>334</v>
      </c>
      <c r="C22" s="91" t="s">
        <v>345</v>
      </c>
      <c r="D22" s="92">
        <v>1</v>
      </c>
      <c r="F22" s="86" t="str">
        <f>IFERROR(INDEX($B$12:$E$111,MATCH(ROW($F22)-11,#REF!,0),1)&amp;"","")</f>
        <v/>
      </c>
      <c r="G22" s="86" t="str">
        <f>IFERROR(INDEX($B$12:$E$111,MATCH(ROW($F22)-11,#REF!,0),2)&amp;"","")</f>
        <v/>
      </c>
      <c r="H22" s="86" t="str">
        <f>IFERROR(INDEX($B$12:$E$111,MATCH(ROW($F22)-11,#REF!,0),5)&amp;"","")</f>
        <v/>
      </c>
    </row>
    <row r="23" spans="1:8" s="5" customFormat="1" ht="27" customHeight="1">
      <c r="A23" s="71" t="s">
        <v>147</v>
      </c>
      <c r="B23" s="138" t="s">
        <v>335</v>
      </c>
      <c r="C23" s="91" t="s">
        <v>345</v>
      </c>
      <c r="D23" s="92">
        <v>2</v>
      </c>
      <c r="F23" s="86" t="str">
        <f>IFERROR(INDEX($B$12:$E$111,MATCH(ROW($F23)-11,#REF!,0),1)&amp;"","")</f>
        <v/>
      </c>
      <c r="G23" s="86" t="str">
        <f>IFERROR(INDEX($B$12:$E$111,MATCH(ROW($F23)-11,#REF!,0),2)&amp;"","")</f>
        <v/>
      </c>
      <c r="H23" s="86" t="str">
        <f>IFERROR(INDEX($B$12:$E$111,MATCH(ROW($F23)-11,#REF!,0),5)&amp;"","")</f>
        <v/>
      </c>
    </row>
    <row r="24" spans="1:8" s="5" customFormat="1" ht="27" customHeight="1">
      <c r="A24" s="71" t="s">
        <v>148</v>
      </c>
      <c r="B24" s="138" t="s">
        <v>336</v>
      </c>
      <c r="C24" s="91" t="s">
        <v>345</v>
      </c>
      <c r="D24" s="92">
        <v>2</v>
      </c>
      <c r="F24" s="86" t="str">
        <f>IFERROR(INDEX($B$12:$E$111,MATCH(ROW($F24)-11,#REF!,0),1)&amp;"","")</f>
        <v/>
      </c>
      <c r="G24" s="86" t="str">
        <f>IFERROR(INDEX($B$12:$E$111,MATCH(ROW($F24)-11,#REF!,0),2)&amp;"","")</f>
        <v/>
      </c>
      <c r="H24" s="86" t="str">
        <f>IFERROR(INDEX($B$12:$E$111,MATCH(ROW($F24)-11,#REF!,0),5)&amp;"","")</f>
        <v/>
      </c>
    </row>
    <row r="25" spans="1:8" s="5" customFormat="1" ht="27" customHeight="1">
      <c r="A25" s="71" t="s">
        <v>149</v>
      </c>
      <c r="B25" s="138" t="s">
        <v>337</v>
      </c>
      <c r="C25" s="91" t="s">
        <v>345</v>
      </c>
      <c r="D25" s="92">
        <v>1</v>
      </c>
      <c r="F25" s="86" t="str">
        <f>IFERROR(INDEX($B$12:$E$111,MATCH(ROW($F25)-11,#REF!,0),1)&amp;"","")</f>
        <v/>
      </c>
      <c r="G25" s="86" t="str">
        <f>IFERROR(INDEX($B$12:$E$111,MATCH(ROW($F25)-11,#REF!,0),2)&amp;"","")</f>
        <v/>
      </c>
      <c r="H25" s="86" t="str">
        <f>IFERROR(INDEX($B$12:$E$111,MATCH(ROW($F25)-11,#REF!,0),5)&amp;"","")</f>
        <v/>
      </c>
    </row>
    <row r="26" spans="1:8" s="5" customFormat="1" ht="27" customHeight="1">
      <c r="A26" s="71" t="s">
        <v>150</v>
      </c>
      <c r="B26" s="138" t="s">
        <v>338</v>
      </c>
      <c r="C26" s="91" t="s">
        <v>346</v>
      </c>
      <c r="D26" s="92">
        <v>3</v>
      </c>
      <c r="F26" s="86" t="str">
        <f>IFERROR(INDEX($B$12:$E$111,MATCH(ROW($F26)-11,#REF!,0),1)&amp;"","")</f>
        <v/>
      </c>
      <c r="G26" s="86" t="str">
        <f>IFERROR(INDEX($B$12:$E$111,MATCH(ROW($F26)-11,#REF!,0),2)&amp;"","")</f>
        <v/>
      </c>
      <c r="H26" s="86" t="str">
        <f>IFERROR(INDEX($B$12:$E$111,MATCH(ROW($F26)-11,#REF!,0),5)&amp;"","")</f>
        <v/>
      </c>
    </row>
    <row r="27" spans="1:8" s="5" customFormat="1" ht="27" customHeight="1">
      <c r="A27" s="71" t="s">
        <v>151</v>
      </c>
      <c r="B27" s="138" t="s">
        <v>339</v>
      </c>
      <c r="C27" s="91" t="s">
        <v>347</v>
      </c>
      <c r="D27" s="92">
        <v>3</v>
      </c>
      <c r="F27" s="86" t="str">
        <f>IFERROR(INDEX($B$12:$E$111,MATCH(ROW($F27)-11,#REF!,0),1)&amp;"","")</f>
        <v/>
      </c>
      <c r="G27" s="86" t="str">
        <f>IFERROR(INDEX($B$12:$E$111,MATCH(ROW($F27)-11,#REF!,0),2)&amp;"","")</f>
        <v/>
      </c>
      <c r="H27" s="86" t="str">
        <f>IFERROR(INDEX($B$12:$E$111,MATCH(ROW($F27)-11,#REF!,0),5)&amp;"","")</f>
        <v/>
      </c>
    </row>
    <row r="28" spans="1:8" s="5" customFormat="1" ht="27" customHeight="1">
      <c r="A28" s="71" t="s">
        <v>152</v>
      </c>
      <c r="B28" s="138"/>
      <c r="C28" s="91"/>
      <c r="D28" s="92"/>
      <c r="F28" s="86" t="str">
        <f>IFERROR(INDEX($B$12:$E$111,MATCH(ROW($F28)-11,#REF!,0),1)&amp;"","")</f>
        <v/>
      </c>
      <c r="G28" s="86" t="str">
        <f>IFERROR(INDEX($B$12:$E$111,MATCH(ROW($F28)-11,#REF!,0),2)&amp;"","")</f>
        <v/>
      </c>
      <c r="H28" s="86" t="str">
        <f>IFERROR(INDEX($B$12:$E$111,MATCH(ROW($F28)-11,#REF!,0),5)&amp;"","")</f>
        <v/>
      </c>
    </row>
    <row r="29" spans="1:8" s="5" customFormat="1" ht="27" customHeight="1">
      <c r="A29" s="71" t="s">
        <v>153</v>
      </c>
      <c r="B29" s="138"/>
      <c r="C29" s="91"/>
      <c r="D29" s="92"/>
      <c r="F29" s="86" t="str">
        <f>IFERROR(INDEX($B$12:$E$111,MATCH(ROW($F29)-11,#REF!,0),1)&amp;"","")</f>
        <v/>
      </c>
      <c r="G29" s="86" t="str">
        <f>IFERROR(INDEX($B$12:$E$111,MATCH(ROW($F29)-11,#REF!,0),2)&amp;"","")</f>
        <v/>
      </c>
      <c r="H29" s="86" t="str">
        <f>IFERROR(INDEX($B$12:$E$111,MATCH(ROW($F29)-11,#REF!,0),5)&amp;"","")</f>
        <v/>
      </c>
    </row>
    <row r="30" spans="1:8" s="5" customFormat="1" ht="27" customHeight="1">
      <c r="A30" s="71" t="s">
        <v>154</v>
      </c>
      <c r="B30" s="138"/>
      <c r="C30" s="91"/>
      <c r="D30" s="92"/>
      <c r="F30" s="86" t="str">
        <f>IFERROR(INDEX($B$12:$E$111,MATCH(ROW($F30)-11,#REF!,0),1)&amp;"","")</f>
        <v/>
      </c>
      <c r="G30" s="86" t="str">
        <f>IFERROR(INDEX($B$12:$E$111,MATCH(ROW($F30)-11,#REF!,0),2)&amp;"","")</f>
        <v/>
      </c>
      <c r="H30" s="86" t="str">
        <f>IFERROR(INDEX($B$12:$E$111,MATCH(ROW($F30)-11,#REF!,0),5)&amp;"","")</f>
        <v/>
      </c>
    </row>
    <row r="31" spans="1:8" s="5" customFormat="1" ht="27" customHeight="1">
      <c r="A31" s="71" t="s">
        <v>155</v>
      </c>
      <c r="B31" s="138"/>
      <c r="C31" s="91"/>
      <c r="D31" s="92"/>
      <c r="F31" s="86" t="str">
        <f>IFERROR(INDEX($B$12:$E$111,MATCH(ROW($F31)-11,#REF!,0),1)&amp;"","")</f>
        <v/>
      </c>
      <c r="G31" s="86" t="str">
        <f>IFERROR(INDEX($B$12:$E$111,MATCH(ROW($F31)-11,#REF!,0),2)&amp;"","")</f>
        <v/>
      </c>
      <c r="H31" s="86" t="str">
        <f>IFERROR(INDEX($B$12:$E$111,MATCH(ROW($F31)-11,#REF!,0),5)&amp;"","")</f>
        <v/>
      </c>
    </row>
    <row r="32" spans="1:8" s="5" customFormat="1" ht="27" customHeight="1">
      <c r="A32" s="71" t="s">
        <v>156</v>
      </c>
      <c r="B32" s="138"/>
      <c r="C32" s="91"/>
      <c r="D32" s="92"/>
      <c r="F32" s="86" t="str">
        <f>IFERROR(INDEX($B$12:$E$111,MATCH(ROW($F32)-11,#REF!,0),1)&amp;"","")</f>
        <v/>
      </c>
      <c r="G32" s="86" t="str">
        <f>IFERROR(INDEX($B$12:$E$111,MATCH(ROW($F32)-11,#REF!,0),2)&amp;"","")</f>
        <v/>
      </c>
      <c r="H32" s="86" t="str">
        <f>IFERROR(INDEX($B$12:$E$111,MATCH(ROW($F32)-11,#REF!,0),5)&amp;"","")</f>
        <v/>
      </c>
    </row>
    <row r="33" spans="1:8" s="5" customFormat="1" ht="27" customHeight="1">
      <c r="A33" s="71" t="s">
        <v>157</v>
      </c>
      <c r="B33" s="138"/>
      <c r="C33" s="91"/>
      <c r="D33" s="92"/>
      <c r="F33" s="86" t="str">
        <f>IFERROR(INDEX($B$12:$E$111,MATCH(ROW($F33)-11,#REF!,0),1)&amp;"","")</f>
        <v/>
      </c>
      <c r="G33" s="86" t="str">
        <f>IFERROR(INDEX($B$12:$E$111,MATCH(ROW($F33)-11,#REF!,0),2)&amp;"","")</f>
        <v/>
      </c>
      <c r="H33" s="86" t="str">
        <f>IFERROR(INDEX($B$12:$E$111,MATCH(ROW($F33)-11,#REF!,0),5)&amp;"","")</f>
        <v/>
      </c>
    </row>
    <row r="34" spans="1:8" s="5" customFormat="1" ht="27" customHeight="1">
      <c r="A34" s="71" t="s">
        <v>158</v>
      </c>
      <c r="B34" s="138"/>
      <c r="C34" s="91"/>
      <c r="D34" s="92"/>
      <c r="F34" s="86" t="str">
        <f>IFERROR(INDEX($B$12:$E$111,MATCH(ROW($F34)-11,#REF!,0),1)&amp;"","")</f>
        <v/>
      </c>
      <c r="G34" s="86" t="str">
        <f>IFERROR(INDEX($B$12:$E$111,MATCH(ROW($F34)-11,#REF!,0),2)&amp;"","")</f>
        <v/>
      </c>
      <c r="H34" s="86" t="str">
        <f>IFERROR(INDEX($B$12:$E$111,MATCH(ROW($F34)-11,#REF!,0),5)&amp;"","")</f>
        <v/>
      </c>
    </row>
    <row r="35" spans="1:8" s="5" customFormat="1" ht="27" customHeight="1">
      <c r="A35" s="71" t="s">
        <v>159</v>
      </c>
      <c r="B35" s="138"/>
      <c r="C35" s="91"/>
      <c r="D35" s="92"/>
      <c r="F35" s="86" t="str">
        <f>IFERROR(INDEX($B$12:$E$111,MATCH(ROW($F35)-11,#REF!,0),1)&amp;"","")</f>
        <v/>
      </c>
      <c r="G35" s="86" t="str">
        <f>IFERROR(INDEX($B$12:$E$111,MATCH(ROW($F35)-11,#REF!,0),2)&amp;"","")</f>
        <v/>
      </c>
      <c r="H35" s="86" t="str">
        <f>IFERROR(INDEX($B$12:$E$111,MATCH(ROW($F35)-11,#REF!,0),5)&amp;"","")</f>
        <v/>
      </c>
    </row>
    <row r="36" spans="1:8" s="5" customFormat="1" ht="27" customHeight="1">
      <c r="A36" s="71" t="s">
        <v>160</v>
      </c>
      <c r="B36" s="138"/>
      <c r="C36" s="91"/>
      <c r="D36" s="92"/>
      <c r="F36" s="86" t="str">
        <f>IFERROR(INDEX($B$12:$E$111,MATCH(ROW($F36)-11,#REF!,0),1)&amp;"","")</f>
        <v/>
      </c>
      <c r="G36" s="86" t="str">
        <f>IFERROR(INDEX($B$12:$E$111,MATCH(ROW($F36)-11,#REF!,0),2)&amp;"","")</f>
        <v/>
      </c>
      <c r="H36" s="86" t="str">
        <f>IFERROR(INDEX($B$12:$E$111,MATCH(ROW($F36)-11,#REF!,0),5)&amp;"","")</f>
        <v/>
      </c>
    </row>
    <row r="37" spans="1:8" s="5" customFormat="1" ht="27" customHeight="1">
      <c r="A37" s="71" t="s">
        <v>161</v>
      </c>
      <c r="B37" s="138"/>
      <c r="C37" s="91"/>
      <c r="D37" s="92"/>
      <c r="F37" s="86" t="str">
        <f>IFERROR(INDEX($B$12:$E$111,MATCH(ROW($F37)-11,#REF!,0),1)&amp;"","")</f>
        <v/>
      </c>
      <c r="G37" s="86" t="str">
        <f>IFERROR(INDEX($B$12:$E$111,MATCH(ROW($F37)-11,#REF!,0),2)&amp;"","")</f>
        <v/>
      </c>
      <c r="H37" s="86" t="str">
        <f>IFERROR(INDEX($B$12:$E$111,MATCH(ROW($F37)-11,#REF!,0),5)&amp;"","")</f>
        <v/>
      </c>
    </row>
    <row r="38" spans="1:8" s="5" customFormat="1" ht="27" customHeight="1">
      <c r="A38" s="71" t="s">
        <v>162</v>
      </c>
      <c r="B38" s="138"/>
      <c r="C38" s="91"/>
      <c r="D38" s="92"/>
      <c r="F38" s="86" t="str">
        <f>IFERROR(INDEX($B$12:$E$111,MATCH(ROW($F38)-11,#REF!,0),1)&amp;"","")</f>
        <v/>
      </c>
      <c r="G38" s="86" t="str">
        <f>IFERROR(INDEX($B$12:$E$111,MATCH(ROW($F38)-11,#REF!,0),2)&amp;"","")</f>
        <v/>
      </c>
      <c r="H38" s="86" t="str">
        <f>IFERROR(INDEX($B$12:$E$111,MATCH(ROW($F38)-11,#REF!,0),5)&amp;"","")</f>
        <v/>
      </c>
    </row>
    <row r="39" spans="1:8" s="5" customFormat="1" ht="27" customHeight="1">
      <c r="A39" s="71" t="s">
        <v>163</v>
      </c>
      <c r="B39" s="138"/>
      <c r="C39" s="91"/>
      <c r="D39" s="92"/>
      <c r="F39" s="86" t="str">
        <f>IFERROR(INDEX($B$12:$E$111,MATCH(ROW($F39)-11,#REF!,0),1)&amp;"","")</f>
        <v/>
      </c>
      <c r="G39" s="86" t="str">
        <f>IFERROR(INDEX($B$12:$E$111,MATCH(ROW($F39)-11,#REF!,0),2)&amp;"","")</f>
        <v/>
      </c>
      <c r="H39" s="86" t="str">
        <f>IFERROR(INDEX($B$12:$E$111,MATCH(ROW($F39)-11,#REF!,0),5)&amp;"","")</f>
        <v/>
      </c>
    </row>
    <row r="40" spans="1:8" s="5" customFormat="1" ht="27" customHeight="1">
      <c r="A40" s="71" t="s">
        <v>164</v>
      </c>
      <c r="B40" s="138"/>
      <c r="C40" s="91"/>
      <c r="D40" s="92"/>
      <c r="F40" s="86" t="str">
        <f>IFERROR(INDEX($B$12:$E$111,MATCH(ROW($F40)-11,#REF!,0),1)&amp;"","")</f>
        <v/>
      </c>
      <c r="G40" s="86" t="str">
        <f>IFERROR(INDEX($B$12:$E$111,MATCH(ROW($F40)-11,#REF!,0),2)&amp;"","")</f>
        <v/>
      </c>
      <c r="H40" s="86" t="str">
        <f>IFERROR(INDEX($B$12:$E$111,MATCH(ROW($F40)-11,#REF!,0),5)&amp;"","")</f>
        <v/>
      </c>
    </row>
    <row r="41" spans="1:8" s="5" customFormat="1" ht="27" customHeight="1">
      <c r="A41" s="71" t="s">
        <v>165</v>
      </c>
      <c r="B41" s="138"/>
      <c r="C41" s="91"/>
      <c r="D41" s="92"/>
      <c r="F41" s="86" t="str">
        <f>IFERROR(INDEX($B$12:$E$111,MATCH(ROW($F41)-11,#REF!,0),1)&amp;"","")</f>
        <v/>
      </c>
      <c r="G41" s="86" t="str">
        <f>IFERROR(INDEX($B$12:$E$111,MATCH(ROW($F41)-11,#REF!,0),2)&amp;"","")</f>
        <v/>
      </c>
      <c r="H41" s="86" t="str">
        <f>IFERROR(INDEX($B$12:$E$111,MATCH(ROW($F41)-11,#REF!,0),5)&amp;"","")</f>
        <v/>
      </c>
    </row>
    <row r="42" spans="1:8" s="5" customFormat="1" ht="27" customHeight="1">
      <c r="A42" s="71" t="s">
        <v>166</v>
      </c>
      <c r="B42" s="138"/>
      <c r="C42" s="91"/>
      <c r="D42" s="92"/>
      <c r="F42" s="86" t="str">
        <f>IFERROR(INDEX($B$12:$E$111,MATCH(ROW($F42)-11,#REF!,0),1)&amp;"","")</f>
        <v/>
      </c>
      <c r="G42" s="86" t="str">
        <f>IFERROR(INDEX($B$12:$E$111,MATCH(ROW($F42)-11,#REF!,0),2)&amp;"","")</f>
        <v/>
      </c>
      <c r="H42" s="86" t="str">
        <f>IFERROR(INDEX($B$12:$E$111,MATCH(ROW($F42)-11,#REF!,0),5)&amp;"","")</f>
        <v/>
      </c>
    </row>
    <row r="43" spans="1:8" s="5" customFormat="1" ht="27" customHeight="1">
      <c r="A43" s="71" t="s">
        <v>167</v>
      </c>
      <c r="B43" s="138"/>
      <c r="C43" s="91"/>
      <c r="D43" s="92"/>
      <c r="F43" s="86" t="str">
        <f>IFERROR(INDEX($B$12:$E$111,MATCH(ROW($F43)-11,#REF!,0),1)&amp;"","")</f>
        <v/>
      </c>
      <c r="G43" s="86" t="str">
        <f>IFERROR(INDEX($B$12:$E$111,MATCH(ROW($F43)-11,#REF!,0),2)&amp;"","")</f>
        <v/>
      </c>
      <c r="H43" s="86" t="str">
        <f>IFERROR(INDEX($B$12:$E$111,MATCH(ROW($F43)-11,#REF!,0),5)&amp;"","")</f>
        <v/>
      </c>
    </row>
    <row r="44" spans="1:8" s="5" customFormat="1" ht="27" customHeight="1">
      <c r="A44" s="71" t="s">
        <v>168</v>
      </c>
      <c r="B44" s="138"/>
      <c r="C44" s="91"/>
      <c r="D44" s="92"/>
      <c r="F44" s="86" t="str">
        <f>IFERROR(INDEX($B$12:$E$111,MATCH(ROW($F44)-11,#REF!,0),1)&amp;"","")</f>
        <v/>
      </c>
      <c r="G44" s="86" t="str">
        <f>IFERROR(INDEX($B$12:$E$111,MATCH(ROW($F44)-11,#REF!,0),2)&amp;"","")</f>
        <v/>
      </c>
      <c r="H44" s="86" t="str">
        <f>IFERROR(INDEX($B$12:$E$111,MATCH(ROW($F44)-11,#REF!,0),5)&amp;"","")</f>
        <v/>
      </c>
    </row>
    <row r="45" spans="1:8" s="5" customFormat="1" ht="27" customHeight="1">
      <c r="A45" s="71" t="s">
        <v>169</v>
      </c>
      <c r="B45" s="138"/>
      <c r="C45" s="91"/>
      <c r="D45" s="92"/>
      <c r="F45" s="86" t="str">
        <f>IFERROR(INDEX($B$12:$E$111,MATCH(ROW($F45)-11,#REF!,0),1)&amp;"","")</f>
        <v/>
      </c>
      <c r="G45" s="86" t="str">
        <f>IFERROR(INDEX($B$12:$E$111,MATCH(ROW($F45)-11,#REF!,0),2)&amp;"","")</f>
        <v/>
      </c>
      <c r="H45" s="86" t="str">
        <f>IFERROR(INDEX($B$12:$E$111,MATCH(ROW($F45)-11,#REF!,0),5)&amp;"","")</f>
        <v/>
      </c>
    </row>
    <row r="46" spans="1:8" s="5" customFormat="1" ht="27" customHeight="1">
      <c r="A46" s="71" t="s">
        <v>170</v>
      </c>
      <c r="B46" s="138"/>
      <c r="C46" s="91"/>
      <c r="D46" s="92"/>
      <c r="F46" s="86" t="str">
        <f>IFERROR(INDEX($B$12:$E$111,MATCH(ROW($F46)-11,#REF!,0),1)&amp;"","")</f>
        <v/>
      </c>
      <c r="G46" s="86" t="str">
        <f>IFERROR(INDEX($B$12:$E$111,MATCH(ROW($F46)-11,#REF!,0),2)&amp;"","")</f>
        <v/>
      </c>
      <c r="H46" s="86" t="str">
        <f>IFERROR(INDEX($B$12:$E$111,MATCH(ROW($F46)-11,#REF!,0),5)&amp;"","")</f>
        <v/>
      </c>
    </row>
    <row r="47" spans="1:8" s="5" customFormat="1" ht="27" customHeight="1">
      <c r="A47" s="71" t="s">
        <v>171</v>
      </c>
      <c r="B47" s="138"/>
      <c r="C47" s="91"/>
      <c r="D47" s="92"/>
      <c r="F47" s="86" t="str">
        <f>IFERROR(INDEX($B$12:$E$111,MATCH(ROW($F47)-11,#REF!,0),1)&amp;"","")</f>
        <v/>
      </c>
      <c r="G47" s="86" t="str">
        <f>IFERROR(INDEX($B$12:$E$111,MATCH(ROW($F47)-11,#REF!,0),2)&amp;"","")</f>
        <v/>
      </c>
      <c r="H47" s="86" t="str">
        <f>IFERROR(INDEX($B$12:$E$111,MATCH(ROW($F47)-11,#REF!,0),5)&amp;"","")</f>
        <v/>
      </c>
    </row>
    <row r="48" spans="1:8" s="5" customFormat="1" ht="27" customHeight="1">
      <c r="A48" s="71" t="s">
        <v>172</v>
      </c>
      <c r="B48" s="138"/>
      <c r="C48" s="91"/>
      <c r="D48" s="92"/>
      <c r="F48" s="86" t="str">
        <f>IFERROR(INDEX($B$12:$E$111,MATCH(ROW($F48)-11,#REF!,0),1)&amp;"","")</f>
        <v/>
      </c>
      <c r="G48" s="86" t="str">
        <f>IFERROR(INDEX($B$12:$E$111,MATCH(ROW($F48)-11,#REF!,0),2)&amp;"","")</f>
        <v/>
      </c>
      <c r="H48" s="86" t="str">
        <f>IFERROR(INDEX($B$12:$E$111,MATCH(ROW($F48)-11,#REF!,0),5)&amp;"","")</f>
        <v/>
      </c>
    </row>
    <row r="49" spans="1:8" s="5" customFormat="1" ht="27" customHeight="1">
      <c r="A49" s="71" t="s">
        <v>173</v>
      </c>
      <c r="B49" s="138"/>
      <c r="C49" s="91"/>
      <c r="D49" s="92"/>
      <c r="F49" s="86" t="str">
        <f>IFERROR(INDEX($B$12:$E$111,MATCH(ROW($F49)-11,#REF!,0),1)&amp;"","")</f>
        <v/>
      </c>
      <c r="G49" s="86" t="str">
        <f>IFERROR(INDEX($B$12:$E$111,MATCH(ROW($F49)-11,#REF!,0),2)&amp;"","")</f>
        <v/>
      </c>
      <c r="H49" s="86" t="str">
        <f>IFERROR(INDEX($B$12:$E$111,MATCH(ROW($F49)-11,#REF!,0),5)&amp;"","")</f>
        <v/>
      </c>
    </row>
    <row r="50" spans="1:8" s="5" customFormat="1" ht="27" customHeight="1">
      <c r="A50" s="71" t="s">
        <v>174</v>
      </c>
      <c r="B50" s="138"/>
      <c r="C50" s="91"/>
      <c r="D50" s="92"/>
      <c r="F50" s="86" t="str">
        <f>IFERROR(INDEX($B$12:$E$111,MATCH(ROW($F50)-11,#REF!,0),1)&amp;"","")</f>
        <v/>
      </c>
      <c r="G50" s="86" t="str">
        <f>IFERROR(INDEX($B$12:$E$111,MATCH(ROW($F50)-11,#REF!,0),2)&amp;"","")</f>
        <v/>
      </c>
      <c r="H50" s="86" t="str">
        <f>IFERROR(INDEX($B$12:$E$111,MATCH(ROW($F50)-11,#REF!,0),5)&amp;"","")</f>
        <v/>
      </c>
    </row>
    <row r="51" spans="1:8" s="5" customFormat="1" ht="27" customHeight="1">
      <c r="A51" s="71" t="s">
        <v>175</v>
      </c>
      <c r="B51" s="138"/>
      <c r="C51" s="91"/>
      <c r="D51" s="92"/>
      <c r="F51" s="86" t="str">
        <f>IFERROR(INDEX($B$12:$E$111,MATCH(ROW($F51)-11,#REF!,0),1)&amp;"","")</f>
        <v/>
      </c>
      <c r="G51" s="86" t="str">
        <f>IFERROR(INDEX($B$12:$E$111,MATCH(ROW($F51)-11,#REF!,0),2)&amp;"","")</f>
        <v/>
      </c>
      <c r="H51" s="86" t="str">
        <f>IFERROR(INDEX($B$12:$E$111,MATCH(ROW($F51)-11,#REF!,0),5)&amp;"","")</f>
        <v/>
      </c>
    </row>
    <row r="52" spans="1:8" s="5" customFormat="1" ht="27" customHeight="1">
      <c r="A52" s="71" t="s">
        <v>176</v>
      </c>
      <c r="B52" s="138"/>
      <c r="C52" s="91"/>
      <c r="D52" s="92"/>
      <c r="F52" s="86" t="str">
        <f>IFERROR(INDEX($B$12:$E$111,MATCH(ROW($F52)-11,#REF!,0),1)&amp;"","")</f>
        <v/>
      </c>
      <c r="G52" s="86" t="str">
        <f>IFERROR(INDEX($B$12:$E$111,MATCH(ROW($F52)-11,#REF!,0),2)&amp;"","")</f>
        <v/>
      </c>
      <c r="H52" s="86" t="str">
        <f>IFERROR(INDEX($B$12:$E$111,MATCH(ROW($F52)-11,#REF!,0),5)&amp;"","")</f>
        <v/>
      </c>
    </row>
    <row r="53" spans="1:8" s="5" customFormat="1" ht="27" customHeight="1">
      <c r="A53" s="71" t="s">
        <v>177</v>
      </c>
      <c r="B53" s="138"/>
      <c r="C53" s="91"/>
      <c r="D53" s="92"/>
      <c r="F53" s="86" t="str">
        <f>IFERROR(INDEX($B$12:$E$111,MATCH(ROW($F53)-11,#REF!,0),1)&amp;"","")</f>
        <v/>
      </c>
      <c r="G53" s="86" t="str">
        <f>IFERROR(INDEX($B$12:$E$111,MATCH(ROW($F53)-11,#REF!,0),2)&amp;"","")</f>
        <v/>
      </c>
      <c r="H53" s="86" t="str">
        <f>IFERROR(INDEX($B$12:$E$111,MATCH(ROW($F53)-11,#REF!,0),5)&amp;"","")</f>
        <v/>
      </c>
    </row>
    <row r="54" spans="1:8" s="5" customFormat="1" ht="27" customHeight="1">
      <c r="A54" s="71" t="s">
        <v>178</v>
      </c>
      <c r="B54" s="138"/>
      <c r="C54" s="91"/>
      <c r="D54" s="92"/>
      <c r="F54" s="86" t="str">
        <f>IFERROR(INDEX($B$12:$E$111,MATCH(ROW($F54)-11,#REF!,0),1)&amp;"","")</f>
        <v/>
      </c>
      <c r="G54" s="86" t="str">
        <f>IFERROR(INDEX($B$12:$E$111,MATCH(ROW($F54)-11,#REF!,0),2)&amp;"","")</f>
        <v/>
      </c>
      <c r="H54" s="86" t="str">
        <f>IFERROR(INDEX($B$12:$E$111,MATCH(ROW($F54)-11,#REF!,0),5)&amp;"","")</f>
        <v/>
      </c>
    </row>
    <row r="55" spans="1:8" s="5" customFormat="1" ht="27" customHeight="1">
      <c r="A55" s="71" t="s">
        <v>179</v>
      </c>
      <c r="B55" s="138"/>
      <c r="C55" s="91"/>
      <c r="D55" s="92"/>
      <c r="F55" s="86" t="str">
        <f>IFERROR(INDEX($B$12:$E$111,MATCH(ROW($F55)-11,#REF!,0),1)&amp;"","")</f>
        <v/>
      </c>
      <c r="G55" s="86" t="str">
        <f>IFERROR(INDEX($B$12:$E$111,MATCH(ROW($F55)-11,#REF!,0),2)&amp;"","")</f>
        <v/>
      </c>
      <c r="H55" s="86" t="str">
        <f>IFERROR(INDEX($B$12:$E$111,MATCH(ROW($F55)-11,#REF!,0),5)&amp;"","")</f>
        <v/>
      </c>
    </row>
    <row r="56" spans="1:8" s="5" customFormat="1" ht="27" customHeight="1">
      <c r="A56" s="71" t="s">
        <v>180</v>
      </c>
      <c r="B56" s="138"/>
      <c r="C56" s="91"/>
      <c r="D56" s="92"/>
      <c r="F56" s="86" t="str">
        <f>IFERROR(INDEX($B$12:$E$111,MATCH(ROW($F56)-11,#REF!,0),1)&amp;"","")</f>
        <v/>
      </c>
      <c r="G56" s="86" t="str">
        <f>IFERROR(INDEX($B$12:$E$111,MATCH(ROW($F56)-11,#REF!,0),2)&amp;"","")</f>
        <v/>
      </c>
      <c r="H56" s="86" t="str">
        <f>IFERROR(INDEX($B$12:$E$111,MATCH(ROW($F56)-11,#REF!,0),5)&amp;"","")</f>
        <v/>
      </c>
    </row>
    <row r="57" spans="1:8" s="5" customFormat="1" ht="27" customHeight="1">
      <c r="A57" s="71" t="s">
        <v>181</v>
      </c>
      <c r="B57" s="138"/>
      <c r="C57" s="91"/>
      <c r="D57" s="92"/>
      <c r="F57" s="86" t="str">
        <f>IFERROR(INDEX($B$12:$E$111,MATCH(ROW($F57)-11,#REF!,0),1)&amp;"","")</f>
        <v/>
      </c>
      <c r="G57" s="86" t="str">
        <f>IFERROR(INDEX($B$12:$E$111,MATCH(ROW($F57)-11,#REF!,0),2)&amp;"","")</f>
        <v/>
      </c>
      <c r="H57" s="86" t="str">
        <f>IFERROR(INDEX($B$12:$E$111,MATCH(ROW($F57)-11,#REF!,0),5)&amp;"","")</f>
        <v/>
      </c>
    </row>
    <row r="58" spans="1:8" s="5" customFormat="1" ht="27" customHeight="1">
      <c r="A58" s="71" t="s">
        <v>182</v>
      </c>
      <c r="B58" s="138"/>
      <c r="C58" s="91"/>
      <c r="D58" s="92"/>
      <c r="F58" s="86" t="str">
        <f>IFERROR(INDEX($B$12:$E$111,MATCH(ROW($F58)-11,#REF!,0),1)&amp;"","")</f>
        <v/>
      </c>
      <c r="G58" s="86" t="str">
        <f>IFERROR(INDEX($B$12:$E$111,MATCH(ROW($F58)-11,#REF!,0),2)&amp;"","")</f>
        <v/>
      </c>
      <c r="H58" s="86" t="str">
        <f>IFERROR(INDEX($B$12:$E$111,MATCH(ROW($F58)-11,#REF!,0),5)&amp;"","")</f>
        <v/>
      </c>
    </row>
    <row r="59" spans="1:8" s="5" customFormat="1" ht="27" customHeight="1">
      <c r="A59" s="71" t="s">
        <v>183</v>
      </c>
      <c r="B59" s="138"/>
      <c r="C59" s="91"/>
      <c r="D59" s="92"/>
      <c r="F59" s="86" t="str">
        <f>IFERROR(INDEX($B$12:$E$111,MATCH(ROW($F59)-11,#REF!,0),1)&amp;"","")</f>
        <v/>
      </c>
      <c r="G59" s="86" t="str">
        <f>IFERROR(INDEX($B$12:$E$111,MATCH(ROW($F59)-11,#REF!,0),2)&amp;"","")</f>
        <v/>
      </c>
      <c r="H59" s="86" t="str">
        <f>IFERROR(INDEX($B$12:$E$111,MATCH(ROW($F59)-11,#REF!,0),5)&amp;"","")</f>
        <v/>
      </c>
    </row>
    <row r="60" spans="1:8" s="5" customFormat="1" ht="27" customHeight="1">
      <c r="A60" s="71" t="s">
        <v>184</v>
      </c>
      <c r="B60" s="138"/>
      <c r="C60" s="91"/>
      <c r="D60" s="92"/>
      <c r="F60" s="86" t="str">
        <f>IFERROR(INDEX($B$12:$E$111,MATCH(ROW($F60)-11,#REF!,0),1)&amp;"","")</f>
        <v/>
      </c>
      <c r="G60" s="86" t="str">
        <f>IFERROR(INDEX($B$12:$E$111,MATCH(ROW($F60)-11,#REF!,0),2)&amp;"","")</f>
        <v/>
      </c>
      <c r="H60" s="86" t="str">
        <f>IFERROR(INDEX($B$12:$E$111,MATCH(ROW($F60)-11,#REF!,0),5)&amp;"","")</f>
        <v/>
      </c>
    </row>
    <row r="61" spans="1:8" s="5" customFormat="1" ht="27" customHeight="1">
      <c r="A61" s="71" t="s">
        <v>185</v>
      </c>
      <c r="B61" s="138"/>
      <c r="C61" s="91"/>
      <c r="D61" s="92"/>
      <c r="F61" s="86" t="str">
        <f>IFERROR(INDEX($B$12:$E$111,MATCH(ROW($F61)-11,#REF!,0),1)&amp;"","")</f>
        <v/>
      </c>
      <c r="G61" s="86" t="str">
        <f>IFERROR(INDEX($B$12:$E$111,MATCH(ROW($F61)-11,#REF!,0),2)&amp;"","")</f>
        <v/>
      </c>
      <c r="H61" s="86" t="str">
        <f>IFERROR(INDEX($B$12:$E$111,MATCH(ROW($F61)-11,#REF!,0),5)&amp;"","")</f>
        <v/>
      </c>
    </row>
    <row r="62" spans="1:8" s="5" customFormat="1" ht="27" customHeight="1">
      <c r="A62" s="71" t="s">
        <v>186</v>
      </c>
      <c r="B62" s="138"/>
      <c r="C62" s="91"/>
      <c r="D62" s="92"/>
      <c r="F62" s="86" t="str">
        <f>IFERROR(INDEX($B$12:$E$111,MATCH(ROW($F62)-11,#REF!,0),1)&amp;"","")</f>
        <v/>
      </c>
      <c r="G62" s="86" t="str">
        <f>IFERROR(INDEX($B$12:$E$111,MATCH(ROW($F62)-11,#REF!,0),2)&amp;"","")</f>
        <v/>
      </c>
      <c r="H62" s="86" t="str">
        <f>IFERROR(INDEX($B$12:$E$111,MATCH(ROW($F62)-11,#REF!,0),5)&amp;"","")</f>
        <v/>
      </c>
    </row>
    <row r="63" spans="1:8" s="5" customFormat="1" ht="27" customHeight="1">
      <c r="A63" s="71" t="s">
        <v>187</v>
      </c>
      <c r="B63" s="138"/>
      <c r="C63" s="91"/>
      <c r="D63" s="92"/>
      <c r="F63" s="86" t="str">
        <f>IFERROR(INDEX($B$12:$E$111,MATCH(ROW($F63)-11,#REF!,0),1)&amp;"","")</f>
        <v/>
      </c>
      <c r="G63" s="86" t="str">
        <f>IFERROR(INDEX($B$12:$E$111,MATCH(ROW($F63)-11,#REF!,0),2)&amp;"","")</f>
        <v/>
      </c>
      <c r="H63" s="86" t="str">
        <f>IFERROR(INDEX($B$12:$E$111,MATCH(ROW($F63)-11,#REF!,0),5)&amp;"","")</f>
        <v/>
      </c>
    </row>
    <row r="64" spans="1:8" s="5" customFormat="1" ht="27" customHeight="1">
      <c r="A64" s="71" t="s">
        <v>188</v>
      </c>
      <c r="B64" s="138"/>
      <c r="C64" s="91"/>
      <c r="D64" s="92"/>
      <c r="F64" s="86" t="str">
        <f>IFERROR(INDEX($B$12:$E$111,MATCH(ROW($F64)-11,#REF!,0),1)&amp;"","")</f>
        <v/>
      </c>
      <c r="G64" s="86" t="str">
        <f>IFERROR(INDEX($B$12:$E$111,MATCH(ROW($F64)-11,#REF!,0),2)&amp;"","")</f>
        <v/>
      </c>
      <c r="H64" s="86" t="str">
        <f>IFERROR(INDEX($B$12:$E$111,MATCH(ROW($F64)-11,#REF!,0),5)&amp;"","")</f>
        <v/>
      </c>
    </row>
    <row r="65" spans="1:8" s="5" customFormat="1" ht="27" customHeight="1">
      <c r="A65" s="71" t="s">
        <v>189</v>
      </c>
      <c r="B65" s="138"/>
      <c r="C65" s="91"/>
      <c r="D65" s="92"/>
      <c r="F65" s="86" t="str">
        <f>IFERROR(INDEX($B$12:$E$111,MATCH(ROW($F65)-11,#REF!,0),1)&amp;"","")</f>
        <v/>
      </c>
      <c r="G65" s="86" t="str">
        <f>IFERROR(INDEX($B$12:$E$111,MATCH(ROW($F65)-11,#REF!,0),2)&amp;"","")</f>
        <v/>
      </c>
      <c r="H65" s="86" t="str">
        <f>IFERROR(INDEX($B$12:$E$111,MATCH(ROW($F65)-11,#REF!,0),5)&amp;"","")</f>
        <v/>
      </c>
    </row>
    <row r="66" spans="1:8" s="5" customFormat="1" ht="27" customHeight="1">
      <c r="A66" s="71" t="s">
        <v>190</v>
      </c>
      <c r="B66" s="138"/>
      <c r="C66" s="91"/>
      <c r="D66" s="92"/>
      <c r="F66" s="86" t="str">
        <f>IFERROR(INDEX($B$12:$E$111,MATCH(ROW($F66)-11,#REF!,0),1)&amp;"","")</f>
        <v/>
      </c>
      <c r="G66" s="86" t="str">
        <f>IFERROR(INDEX($B$12:$E$111,MATCH(ROW($F66)-11,#REF!,0),2)&amp;"","")</f>
        <v/>
      </c>
      <c r="H66" s="86" t="str">
        <f>IFERROR(INDEX($B$12:$E$111,MATCH(ROW($F66)-11,#REF!,0),5)&amp;"","")</f>
        <v/>
      </c>
    </row>
    <row r="67" spans="1:8" s="5" customFormat="1" ht="27" customHeight="1">
      <c r="A67" s="71" t="s">
        <v>191</v>
      </c>
      <c r="B67" s="138"/>
      <c r="C67" s="91"/>
      <c r="D67" s="92"/>
      <c r="F67" s="86" t="str">
        <f>IFERROR(INDEX($B$12:$E$111,MATCH(ROW($F67)-11,#REF!,0),1)&amp;"","")</f>
        <v/>
      </c>
      <c r="G67" s="86" t="str">
        <f>IFERROR(INDEX($B$12:$E$111,MATCH(ROW($F67)-11,#REF!,0),2)&amp;"","")</f>
        <v/>
      </c>
      <c r="H67" s="86" t="str">
        <f>IFERROR(INDEX($B$12:$E$111,MATCH(ROW($F67)-11,#REF!,0),5)&amp;"","")</f>
        <v/>
      </c>
    </row>
    <row r="68" spans="1:8" s="5" customFormat="1" ht="27" customHeight="1">
      <c r="A68" s="71" t="s">
        <v>192</v>
      </c>
      <c r="B68" s="138"/>
      <c r="C68" s="91"/>
      <c r="D68" s="92"/>
      <c r="F68" s="86" t="str">
        <f>IFERROR(INDEX($B$12:$E$111,MATCH(ROW($F68)-11,#REF!,0),1)&amp;"","")</f>
        <v/>
      </c>
      <c r="G68" s="86" t="str">
        <f>IFERROR(INDEX($B$12:$E$111,MATCH(ROW($F68)-11,#REF!,0),2)&amp;"","")</f>
        <v/>
      </c>
      <c r="H68" s="86" t="str">
        <f>IFERROR(INDEX($B$12:$E$111,MATCH(ROW($F68)-11,#REF!,0),5)&amp;"","")</f>
        <v/>
      </c>
    </row>
    <row r="69" spans="1:8" s="5" customFormat="1" ht="27" customHeight="1">
      <c r="A69" s="71" t="s">
        <v>193</v>
      </c>
      <c r="B69" s="138"/>
      <c r="C69" s="91"/>
      <c r="D69" s="92"/>
      <c r="F69" s="86" t="str">
        <f>IFERROR(INDEX($B$12:$E$111,MATCH(ROW($F69)-11,#REF!,0),1)&amp;"","")</f>
        <v/>
      </c>
      <c r="G69" s="86" t="str">
        <f>IFERROR(INDEX($B$12:$E$111,MATCH(ROW($F69)-11,#REF!,0),2)&amp;"","")</f>
        <v/>
      </c>
      <c r="H69" s="86" t="str">
        <f>IFERROR(INDEX($B$12:$E$111,MATCH(ROW($F69)-11,#REF!,0),5)&amp;"","")</f>
        <v/>
      </c>
    </row>
    <row r="70" spans="1:8" s="5" customFormat="1" ht="27" customHeight="1">
      <c r="A70" s="71" t="s">
        <v>194</v>
      </c>
      <c r="B70" s="138"/>
      <c r="C70" s="91"/>
      <c r="D70" s="92"/>
      <c r="F70" s="86" t="str">
        <f>IFERROR(INDEX($B$12:$E$111,MATCH(ROW($F70)-11,#REF!,0),1)&amp;"","")</f>
        <v/>
      </c>
      <c r="G70" s="86" t="str">
        <f>IFERROR(INDEX($B$12:$E$111,MATCH(ROW($F70)-11,#REF!,0),2)&amp;"","")</f>
        <v/>
      </c>
      <c r="H70" s="86" t="str">
        <f>IFERROR(INDEX($B$12:$E$111,MATCH(ROW($F70)-11,#REF!,0),5)&amp;"","")</f>
        <v/>
      </c>
    </row>
    <row r="71" spans="1:8" s="5" customFormat="1" ht="27" customHeight="1">
      <c r="A71" s="71" t="s">
        <v>195</v>
      </c>
      <c r="B71" s="138"/>
      <c r="C71" s="91"/>
      <c r="D71" s="92"/>
      <c r="F71" s="86" t="str">
        <f>IFERROR(INDEX($B$12:$E$111,MATCH(ROW($F71)-11,#REF!,0),1)&amp;"","")</f>
        <v/>
      </c>
      <c r="G71" s="86" t="str">
        <f>IFERROR(INDEX($B$12:$E$111,MATCH(ROW($F71)-11,#REF!,0),2)&amp;"","")</f>
        <v/>
      </c>
      <c r="H71" s="86" t="str">
        <f>IFERROR(INDEX($B$12:$E$111,MATCH(ROW($F71)-11,#REF!,0),5)&amp;"","")</f>
        <v/>
      </c>
    </row>
    <row r="72" spans="1:8" s="5" customFormat="1" ht="27" customHeight="1">
      <c r="A72" s="71" t="s">
        <v>196</v>
      </c>
      <c r="B72" s="138"/>
      <c r="C72" s="91"/>
      <c r="D72" s="92"/>
      <c r="F72" s="86" t="str">
        <f>IFERROR(INDEX($B$12:$E$111,MATCH(ROW($F72)-11,#REF!,0),1)&amp;"","")</f>
        <v/>
      </c>
      <c r="G72" s="86" t="str">
        <f>IFERROR(INDEX($B$12:$E$111,MATCH(ROW($F72)-11,#REF!,0),2)&amp;"","")</f>
        <v/>
      </c>
      <c r="H72" s="86" t="str">
        <f>IFERROR(INDEX($B$12:$E$111,MATCH(ROW($F72)-11,#REF!,0),5)&amp;"","")</f>
        <v/>
      </c>
    </row>
    <row r="73" spans="1:8" s="5" customFormat="1" ht="27" customHeight="1">
      <c r="A73" s="71" t="s">
        <v>197</v>
      </c>
      <c r="B73" s="138"/>
      <c r="C73" s="91"/>
      <c r="D73" s="92"/>
      <c r="F73" s="86" t="str">
        <f>IFERROR(INDEX($B$12:$E$111,MATCH(ROW($F73)-11,#REF!,0),1)&amp;"","")</f>
        <v/>
      </c>
      <c r="G73" s="86" t="str">
        <f>IFERROR(INDEX($B$12:$E$111,MATCH(ROW($F73)-11,#REF!,0),2)&amp;"","")</f>
        <v/>
      </c>
      <c r="H73" s="86" t="str">
        <f>IFERROR(INDEX($B$12:$E$111,MATCH(ROW($F73)-11,#REF!,0),5)&amp;"","")</f>
        <v/>
      </c>
    </row>
    <row r="74" spans="1:8" s="5" customFormat="1" ht="27" customHeight="1">
      <c r="A74" s="71" t="s">
        <v>198</v>
      </c>
      <c r="B74" s="138"/>
      <c r="C74" s="91"/>
      <c r="D74" s="92"/>
      <c r="F74" s="86" t="str">
        <f>IFERROR(INDEX($B$12:$E$111,MATCH(ROW($F74)-11,#REF!,0),1)&amp;"","")</f>
        <v/>
      </c>
      <c r="G74" s="86" t="str">
        <f>IFERROR(INDEX($B$12:$E$111,MATCH(ROW($F74)-11,#REF!,0),2)&amp;"","")</f>
        <v/>
      </c>
      <c r="H74" s="86" t="str">
        <f>IFERROR(INDEX($B$12:$E$111,MATCH(ROW($F74)-11,#REF!,0),5)&amp;"","")</f>
        <v/>
      </c>
    </row>
    <row r="75" spans="1:8" s="5" customFormat="1" ht="27" customHeight="1">
      <c r="A75" s="71" t="s">
        <v>199</v>
      </c>
      <c r="B75" s="138"/>
      <c r="C75" s="91"/>
      <c r="D75" s="92"/>
      <c r="F75" s="86" t="str">
        <f>IFERROR(INDEX($B$12:$E$111,MATCH(ROW($F75)-11,#REF!,0),1)&amp;"","")</f>
        <v/>
      </c>
      <c r="G75" s="86" t="str">
        <f>IFERROR(INDEX($B$12:$E$111,MATCH(ROW($F75)-11,#REF!,0),2)&amp;"","")</f>
        <v/>
      </c>
      <c r="H75" s="86" t="str">
        <f>IFERROR(INDEX($B$12:$E$111,MATCH(ROW($F75)-11,#REF!,0),5)&amp;"","")</f>
        <v/>
      </c>
    </row>
    <row r="76" spans="1:8" s="5" customFormat="1" ht="27" customHeight="1">
      <c r="A76" s="71" t="s">
        <v>200</v>
      </c>
      <c r="B76" s="138"/>
      <c r="C76" s="91"/>
      <c r="D76" s="92"/>
      <c r="F76" s="86" t="str">
        <f>IFERROR(INDEX($B$12:$E$111,MATCH(ROW($F76)-11,#REF!,0),1)&amp;"","")</f>
        <v/>
      </c>
      <c r="G76" s="86" t="str">
        <f>IFERROR(INDEX($B$12:$E$111,MATCH(ROW($F76)-11,#REF!,0),2)&amp;"","")</f>
        <v/>
      </c>
      <c r="H76" s="86" t="str">
        <f>IFERROR(INDEX($B$12:$E$111,MATCH(ROW($F76)-11,#REF!,0),5)&amp;"","")</f>
        <v/>
      </c>
    </row>
    <row r="77" spans="1:8" s="5" customFormat="1" ht="27" customHeight="1">
      <c r="A77" s="71" t="s">
        <v>201</v>
      </c>
      <c r="B77" s="138"/>
      <c r="C77" s="91"/>
      <c r="D77" s="92"/>
      <c r="F77" s="86" t="str">
        <f>IFERROR(INDEX($B$12:$E$111,MATCH(ROW($F77)-11,#REF!,0),1)&amp;"","")</f>
        <v/>
      </c>
      <c r="G77" s="86" t="str">
        <f>IFERROR(INDEX($B$12:$E$111,MATCH(ROW($F77)-11,#REF!,0),2)&amp;"","")</f>
        <v/>
      </c>
      <c r="H77" s="86" t="str">
        <f>IFERROR(INDEX($B$12:$E$111,MATCH(ROW($F77)-11,#REF!,0),5)&amp;"","")</f>
        <v/>
      </c>
    </row>
    <row r="78" spans="1:8" s="5" customFormat="1" ht="27" customHeight="1">
      <c r="A78" s="71" t="s">
        <v>202</v>
      </c>
      <c r="B78" s="138"/>
      <c r="C78" s="91"/>
      <c r="D78" s="92"/>
      <c r="F78" s="86" t="str">
        <f>IFERROR(INDEX($B$12:$E$111,MATCH(ROW($F78)-11,#REF!,0),1)&amp;"","")</f>
        <v/>
      </c>
      <c r="G78" s="86" t="str">
        <f>IFERROR(INDEX($B$12:$E$111,MATCH(ROW($F78)-11,#REF!,0),2)&amp;"","")</f>
        <v/>
      </c>
      <c r="H78" s="86" t="str">
        <f>IFERROR(INDEX($B$12:$E$111,MATCH(ROW($F78)-11,#REF!,0),5)&amp;"","")</f>
        <v/>
      </c>
    </row>
    <row r="79" spans="1:8" s="5" customFormat="1" ht="27" customHeight="1">
      <c r="A79" s="71" t="s">
        <v>203</v>
      </c>
      <c r="B79" s="138"/>
      <c r="C79" s="91"/>
      <c r="D79" s="92"/>
      <c r="F79" s="86" t="str">
        <f>IFERROR(INDEX($B$12:$E$111,MATCH(ROW($F79)-11,#REF!,0),1)&amp;"","")</f>
        <v/>
      </c>
      <c r="G79" s="86" t="str">
        <f>IFERROR(INDEX($B$12:$E$111,MATCH(ROW($F79)-11,#REF!,0),2)&amp;"","")</f>
        <v/>
      </c>
      <c r="H79" s="86" t="str">
        <f>IFERROR(INDEX($B$12:$E$111,MATCH(ROW($F79)-11,#REF!,0),5)&amp;"","")</f>
        <v/>
      </c>
    </row>
    <row r="80" spans="1:8" s="5" customFormat="1" ht="27" customHeight="1">
      <c r="A80" s="71" t="s">
        <v>204</v>
      </c>
      <c r="B80" s="138"/>
      <c r="C80" s="91"/>
      <c r="D80" s="92"/>
      <c r="F80" s="86" t="str">
        <f>IFERROR(INDEX($B$12:$E$111,MATCH(ROW($F80)-11,#REF!,0),1)&amp;"","")</f>
        <v/>
      </c>
      <c r="G80" s="86" t="str">
        <f>IFERROR(INDEX($B$12:$E$111,MATCH(ROW($F80)-11,#REF!,0),2)&amp;"","")</f>
        <v/>
      </c>
      <c r="H80" s="86" t="str">
        <f>IFERROR(INDEX($B$12:$E$111,MATCH(ROW($F80)-11,#REF!,0),5)&amp;"","")</f>
        <v/>
      </c>
    </row>
    <row r="81" spans="1:8" s="5" customFormat="1" ht="27" customHeight="1">
      <c r="A81" s="71" t="s">
        <v>205</v>
      </c>
      <c r="B81" s="138"/>
      <c r="C81" s="91"/>
      <c r="D81" s="92"/>
      <c r="F81" s="86" t="str">
        <f>IFERROR(INDEX($B$12:$E$111,MATCH(ROW($F81)-11,#REF!,0),1)&amp;"","")</f>
        <v/>
      </c>
      <c r="G81" s="86" t="str">
        <f>IFERROR(INDEX($B$12:$E$111,MATCH(ROW($F81)-11,#REF!,0),2)&amp;"","")</f>
        <v/>
      </c>
      <c r="H81" s="86" t="str">
        <f>IFERROR(INDEX($B$12:$E$111,MATCH(ROW($F81)-11,#REF!,0),5)&amp;"","")</f>
        <v/>
      </c>
    </row>
    <row r="82" spans="1:8" s="5" customFormat="1" ht="27" customHeight="1">
      <c r="A82" s="71" t="s">
        <v>206</v>
      </c>
      <c r="B82" s="138"/>
      <c r="C82" s="91"/>
      <c r="D82" s="92"/>
      <c r="F82" s="86" t="str">
        <f>IFERROR(INDEX($B$12:$E$111,MATCH(ROW($F82)-11,#REF!,0),1)&amp;"","")</f>
        <v/>
      </c>
      <c r="G82" s="86" t="str">
        <f>IFERROR(INDEX($B$12:$E$111,MATCH(ROW($F82)-11,#REF!,0),2)&amp;"","")</f>
        <v/>
      </c>
      <c r="H82" s="86" t="str">
        <f>IFERROR(INDEX($B$12:$E$111,MATCH(ROW($F82)-11,#REF!,0),5)&amp;"","")</f>
        <v/>
      </c>
    </row>
    <row r="83" spans="1:8" s="5" customFormat="1" ht="27" customHeight="1">
      <c r="A83" s="71" t="s">
        <v>207</v>
      </c>
      <c r="B83" s="138"/>
      <c r="C83" s="91"/>
      <c r="D83" s="92"/>
      <c r="F83" s="86" t="str">
        <f>IFERROR(INDEX($B$12:$E$111,MATCH(ROW($F83)-11,#REF!,0),1)&amp;"","")</f>
        <v/>
      </c>
      <c r="G83" s="86" t="str">
        <f>IFERROR(INDEX($B$12:$E$111,MATCH(ROW($F83)-11,#REF!,0),2)&amp;"","")</f>
        <v/>
      </c>
      <c r="H83" s="86" t="str">
        <f>IFERROR(INDEX($B$12:$E$111,MATCH(ROW($F83)-11,#REF!,0),5)&amp;"","")</f>
        <v/>
      </c>
    </row>
    <row r="84" spans="1:8" s="5" customFormat="1" ht="27" customHeight="1">
      <c r="A84" s="71" t="s">
        <v>208</v>
      </c>
      <c r="B84" s="138"/>
      <c r="C84" s="91"/>
      <c r="D84" s="92"/>
      <c r="F84" s="86" t="str">
        <f>IFERROR(INDEX($B$12:$E$111,MATCH(ROW($F84)-11,#REF!,0),1)&amp;"","")</f>
        <v/>
      </c>
      <c r="G84" s="86" t="str">
        <f>IFERROR(INDEX($B$12:$E$111,MATCH(ROW($F84)-11,#REF!,0),2)&amp;"","")</f>
        <v/>
      </c>
      <c r="H84" s="86" t="str">
        <f>IFERROR(INDEX($B$12:$E$111,MATCH(ROW($F84)-11,#REF!,0),5)&amp;"","")</f>
        <v/>
      </c>
    </row>
    <row r="85" spans="1:8" s="5" customFormat="1" ht="27" customHeight="1">
      <c r="A85" s="71" t="s">
        <v>209</v>
      </c>
      <c r="B85" s="138"/>
      <c r="C85" s="91"/>
      <c r="D85" s="92"/>
      <c r="F85" s="86" t="str">
        <f>IFERROR(INDEX($B$12:$E$111,MATCH(ROW($F85)-11,#REF!,0),1)&amp;"","")</f>
        <v/>
      </c>
      <c r="G85" s="86" t="str">
        <f>IFERROR(INDEX($B$12:$E$111,MATCH(ROW($F85)-11,#REF!,0),2)&amp;"","")</f>
        <v/>
      </c>
      <c r="H85" s="86" t="str">
        <f>IFERROR(INDEX($B$12:$E$111,MATCH(ROW($F85)-11,#REF!,0),5)&amp;"","")</f>
        <v/>
      </c>
    </row>
    <row r="86" spans="1:8" s="5" customFormat="1" ht="27" customHeight="1">
      <c r="A86" s="71" t="s">
        <v>210</v>
      </c>
      <c r="B86" s="138"/>
      <c r="C86" s="91"/>
      <c r="D86" s="92"/>
      <c r="F86" s="86" t="str">
        <f>IFERROR(INDEX($B$12:$E$111,MATCH(ROW($F86)-11,#REF!,0),1)&amp;"","")</f>
        <v/>
      </c>
      <c r="G86" s="86" t="str">
        <f>IFERROR(INDEX($B$12:$E$111,MATCH(ROW($F86)-11,#REF!,0),2)&amp;"","")</f>
        <v/>
      </c>
      <c r="H86" s="86" t="str">
        <f>IFERROR(INDEX($B$12:$E$111,MATCH(ROW($F86)-11,#REF!,0),5)&amp;"","")</f>
        <v/>
      </c>
    </row>
    <row r="87" spans="1:8" s="5" customFormat="1" ht="27" customHeight="1">
      <c r="A87" s="71" t="s">
        <v>211</v>
      </c>
      <c r="B87" s="138"/>
      <c r="C87" s="91"/>
      <c r="D87" s="92"/>
      <c r="F87" s="86" t="str">
        <f>IFERROR(INDEX($B$12:$E$111,MATCH(ROW($F87)-11,#REF!,0),1)&amp;"","")</f>
        <v/>
      </c>
      <c r="G87" s="86" t="str">
        <f>IFERROR(INDEX($B$12:$E$111,MATCH(ROW($F87)-11,#REF!,0),2)&amp;"","")</f>
        <v/>
      </c>
      <c r="H87" s="86" t="str">
        <f>IFERROR(INDEX($B$12:$E$111,MATCH(ROW($F87)-11,#REF!,0),5)&amp;"","")</f>
        <v/>
      </c>
    </row>
    <row r="88" spans="1:8" s="5" customFormat="1" ht="27" customHeight="1">
      <c r="A88" s="71" t="s">
        <v>212</v>
      </c>
      <c r="B88" s="138"/>
      <c r="C88" s="91"/>
      <c r="D88" s="92"/>
      <c r="F88" s="86" t="str">
        <f>IFERROR(INDEX($B$12:$E$111,MATCH(ROW($F88)-11,#REF!,0),1)&amp;"","")</f>
        <v/>
      </c>
      <c r="G88" s="86" t="str">
        <f>IFERROR(INDEX($B$12:$E$111,MATCH(ROW($F88)-11,#REF!,0),2)&amp;"","")</f>
        <v/>
      </c>
      <c r="H88" s="86" t="str">
        <f>IFERROR(INDEX($B$12:$E$111,MATCH(ROW($F88)-11,#REF!,0),5)&amp;"","")</f>
        <v/>
      </c>
    </row>
    <row r="89" spans="1:8" s="5" customFormat="1" ht="27" customHeight="1">
      <c r="A89" s="71" t="s">
        <v>213</v>
      </c>
      <c r="B89" s="138"/>
      <c r="C89" s="91"/>
      <c r="D89" s="92"/>
      <c r="F89" s="86" t="str">
        <f>IFERROR(INDEX($B$12:$E$111,MATCH(ROW($F89)-11,#REF!,0),1)&amp;"","")</f>
        <v/>
      </c>
      <c r="G89" s="86" t="str">
        <f>IFERROR(INDEX($B$12:$E$111,MATCH(ROW($F89)-11,#REF!,0),2)&amp;"","")</f>
        <v/>
      </c>
      <c r="H89" s="86" t="str">
        <f>IFERROR(INDEX($B$12:$E$111,MATCH(ROW($F89)-11,#REF!,0),5)&amp;"","")</f>
        <v/>
      </c>
    </row>
    <row r="90" spans="1:8" s="5" customFormat="1" ht="27" customHeight="1">
      <c r="A90" s="71" t="s">
        <v>214</v>
      </c>
      <c r="B90" s="138"/>
      <c r="C90" s="91"/>
      <c r="D90" s="92"/>
      <c r="F90" s="86" t="str">
        <f>IFERROR(INDEX($B$12:$E$111,MATCH(ROW($F90)-11,#REF!,0),1)&amp;"","")</f>
        <v/>
      </c>
      <c r="G90" s="86" t="str">
        <f>IFERROR(INDEX($B$12:$E$111,MATCH(ROW($F90)-11,#REF!,0),2)&amp;"","")</f>
        <v/>
      </c>
      <c r="H90" s="86" t="str">
        <f>IFERROR(INDEX($B$12:$E$111,MATCH(ROW($F90)-11,#REF!,0),5)&amp;"","")</f>
        <v/>
      </c>
    </row>
    <row r="91" spans="1:8" s="5" customFormat="1" ht="27" customHeight="1">
      <c r="A91" s="71" t="s">
        <v>215</v>
      </c>
      <c r="B91" s="138"/>
      <c r="C91" s="91"/>
      <c r="D91" s="92"/>
      <c r="F91" s="86" t="str">
        <f>IFERROR(INDEX($B$12:$E$111,MATCH(ROW($F91)-11,#REF!,0),1)&amp;"","")</f>
        <v/>
      </c>
      <c r="G91" s="86" t="str">
        <f>IFERROR(INDEX($B$12:$E$111,MATCH(ROW($F91)-11,#REF!,0),2)&amp;"","")</f>
        <v/>
      </c>
      <c r="H91" s="86" t="str">
        <f>IFERROR(INDEX($B$12:$E$111,MATCH(ROW($F91)-11,#REF!,0),5)&amp;"","")</f>
        <v/>
      </c>
    </row>
    <row r="92" spans="1:8" s="5" customFormat="1" ht="27" customHeight="1">
      <c r="A92" s="71" t="s">
        <v>216</v>
      </c>
      <c r="B92" s="138"/>
      <c r="C92" s="91"/>
      <c r="D92" s="92"/>
      <c r="F92" s="86" t="str">
        <f>IFERROR(INDEX($B$12:$E$111,MATCH(ROW($F92)-11,#REF!,0),1)&amp;"","")</f>
        <v/>
      </c>
      <c r="G92" s="86" t="str">
        <f>IFERROR(INDEX($B$12:$E$111,MATCH(ROW($F92)-11,#REF!,0),2)&amp;"","")</f>
        <v/>
      </c>
      <c r="H92" s="86" t="str">
        <f>IFERROR(INDEX($B$12:$E$111,MATCH(ROW($F92)-11,#REF!,0),5)&amp;"","")</f>
        <v/>
      </c>
    </row>
    <row r="93" spans="1:8" s="5" customFormat="1" ht="27" customHeight="1">
      <c r="A93" s="71" t="s">
        <v>217</v>
      </c>
      <c r="B93" s="138"/>
      <c r="C93" s="91"/>
      <c r="D93" s="92"/>
      <c r="F93" s="86" t="str">
        <f>IFERROR(INDEX($B$12:$E$111,MATCH(ROW($F93)-11,#REF!,0),1)&amp;"","")</f>
        <v/>
      </c>
      <c r="G93" s="86" t="str">
        <f>IFERROR(INDEX($B$12:$E$111,MATCH(ROW($F93)-11,#REF!,0),2)&amp;"","")</f>
        <v/>
      </c>
      <c r="H93" s="86" t="str">
        <f>IFERROR(INDEX($B$12:$E$111,MATCH(ROW($F93)-11,#REF!,0),5)&amp;"","")</f>
        <v/>
      </c>
    </row>
    <row r="94" spans="1:8" s="5" customFormat="1" ht="27" customHeight="1">
      <c r="A94" s="71" t="s">
        <v>218</v>
      </c>
      <c r="B94" s="138"/>
      <c r="C94" s="91"/>
      <c r="D94" s="92"/>
      <c r="F94" s="86" t="str">
        <f>IFERROR(INDEX($B$12:$E$111,MATCH(ROW($F94)-11,#REF!,0),1)&amp;"","")</f>
        <v/>
      </c>
      <c r="G94" s="86" t="str">
        <f>IFERROR(INDEX($B$12:$E$111,MATCH(ROW($F94)-11,#REF!,0),2)&amp;"","")</f>
        <v/>
      </c>
      <c r="H94" s="86" t="str">
        <f>IFERROR(INDEX($B$12:$E$111,MATCH(ROW($F94)-11,#REF!,0),5)&amp;"","")</f>
        <v/>
      </c>
    </row>
    <row r="95" spans="1:8" s="5" customFormat="1" ht="27" customHeight="1">
      <c r="A95" s="71" t="s">
        <v>219</v>
      </c>
      <c r="B95" s="138"/>
      <c r="C95" s="91"/>
      <c r="D95" s="92"/>
      <c r="F95" s="86" t="str">
        <f>IFERROR(INDEX($B$12:$E$111,MATCH(ROW($F95)-11,#REF!,0),1)&amp;"","")</f>
        <v/>
      </c>
      <c r="G95" s="86" t="str">
        <f>IFERROR(INDEX($B$12:$E$111,MATCH(ROW($F95)-11,#REF!,0),2)&amp;"","")</f>
        <v/>
      </c>
      <c r="H95" s="86" t="str">
        <f>IFERROR(INDEX($B$12:$E$111,MATCH(ROW($F95)-11,#REF!,0),5)&amp;"","")</f>
        <v/>
      </c>
    </row>
    <row r="96" spans="1:8" s="5" customFormat="1" ht="27" customHeight="1">
      <c r="A96" s="71" t="s">
        <v>220</v>
      </c>
      <c r="B96" s="138"/>
      <c r="C96" s="91"/>
      <c r="D96" s="92"/>
      <c r="F96" s="86" t="str">
        <f>IFERROR(INDEX($B$12:$E$111,MATCH(ROW($F96)-11,#REF!,0),1)&amp;"","")</f>
        <v/>
      </c>
      <c r="G96" s="86" t="str">
        <f>IFERROR(INDEX($B$12:$E$111,MATCH(ROW($F96)-11,#REF!,0),2)&amp;"","")</f>
        <v/>
      </c>
      <c r="H96" s="86" t="str">
        <f>IFERROR(INDEX($B$12:$E$111,MATCH(ROW($F96)-11,#REF!,0),5)&amp;"","")</f>
        <v/>
      </c>
    </row>
    <row r="97" spans="1:8" s="5" customFormat="1" ht="27" customHeight="1">
      <c r="A97" s="71" t="s">
        <v>221</v>
      </c>
      <c r="B97" s="138"/>
      <c r="C97" s="91"/>
      <c r="D97" s="92"/>
      <c r="F97" s="86" t="str">
        <f>IFERROR(INDEX($B$12:$E$111,MATCH(ROW($F97)-11,#REF!,0),1)&amp;"","")</f>
        <v/>
      </c>
      <c r="G97" s="86" t="str">
        <f>IFERROR(INDEX($B$12:$E$111,MATCH(ROW($F97)-11,#REF!,0),2)&amp;"","")</f>
        <v/>
      </c>
      <c r="H97" s="86" t="str">
        <f>IFERROR(INDEX($B$12:$E$111,MATCH(ROW($F97)-11,#REF!,0),5)&amp;"","")</f>
        <v/>
      </c>
    </row>
    <row r="98" spans="1:8" s="5" customFormat="1" ht="27" customHeight="1">
      <c r="A98" s="71" t="s">
        <v>222</v>
      </c>
      <c r="B98" s="138"/>
      <c r="C98" s="91"/>
      <c r="D98" s="92"/>
      <c r="F98" s="86" t="str">
        <f>IFERROR(INDEX($B$12:$E$111,MATCH(ROW($F98)-11,#REF!,0),1)&amp;"","")</f>
        <v/>
      </c>
      <c r="G98" s="86" t="str">
        <f>IFERROR(INDEX($B$12:$E$111,MATCH(ROW($F98)-11,#REF!,0),2)&amp;"","")</f>
        <v/>
      </c>
      <c r="H98" s="86" t="str">
        <f>IFERROR(INDEX($B$12:$E$111,MATCH(ROW($F98)-11,#REF!,0),5)&amp;"","")</f>
        <v/>
      </c>
    </row>
    <row r="99" spans="1:8" s="5" customFormat="1" ht="27" customHeight="1">
      <c r="A99" s="71" t="s">
        <v>223</v>
      </c>
      <c r="B99" s="138"/>
      <c r="C99" s="91"/>
      <c r="D99" s="92"/>
      <c r="F99" s="86" t="str">
        <f>IFERROR(INDEX($B$12:$E$111,MATCH(ROW($F99)-11,#REF!,0),1)&amp;"","")</f>
        <v/>
      </c>
      <c r="G99" s="86" t="str">
        <f>IFERROR(INDEX($B$12:$E$111,MATCH(ROW($F99)-11,#REF!,0),2)&amp;"","")</f>
        <v/>
      </c>
      <c r="H99" s="86" t="str">
        <f>IFERROR(INDEX($B$12:$E$111,MATCH(ROW($F99)-11,#REF!,0),5)&amp;"","")</f>
        <v/>
      </c>
    </row>
    <row r="100" spans="1:8" s="5" customFormat="1" ht="27" customHeight="1">
      <c r="A100" s="71" t="s">
        <v>224</v>
      </c>
      <c r="B100" s="138"/>
      <c r="C100" s="91"/>
      <c r="D100" s="92"/>
      <c r="F100" s="86" t="str">
        <f>IFERROR(INDEX($B$12:$E$111,MATCH(ROW($F100)-11,#REF!,0),1)&amp;"","")</f>
        <v/>
      </c>
      <c r="G100" s="86" t="str">
        <f>IFERROR(INDEX($B$12:$E$111,MATCH(ROW($F100)-11,#REF!,0),2)&amp;"","")</f>
        <v/>
      </c>
      <c r="H100" s="86" t="str">
        <f>IFERROR(INDEX($B$12:$E$111,MATCH(ROW($F100)-11,#REF!,0),5)&amp;"","")</f>
        <v/>
      </c>
    </row>
    <row r="101" spans="1:8" s="5" customFormat="1" ht="27" customHeight="1">
      <c r="A101" s="71" t="s">
        <v>225</v>
      </c>
      <c r="B101" s="138"/>
      <c r="C101" s="91"/>
      <c r="D101" s="92"/>
      <c r="F101" s="86" t="str">
        <f>IFERROR(INDEX($B$12:$E$111,MATCH(ROW($F101)-11,#REF!,0),1)&amp;"","")</f>
        <v/>
      </c>
      <c r="G101" s="86" t="str">
        <f>IFERROR(INDEX($B$12:$E$111,MATCH(ROW($F101)-11,#REF!,0),2)&amp;"","")</f>
        <v/>
      </c>
      <c r="H101" s="86" t="str">
        <f>IFERROR(INDEX($B$12:$E$111,MATCH(ROW($F101)-11,#REF!,0),5)&amp;"","")</f>
        <v/>
      </c>
    </row>
    <row r="102" spans="1:8" s="5" customFormat="1" ht="27" customHeight="1">
      <c r="A102" s="71" t="s">
        <v>226</v>
      </c>
      <c r="B102" s="138"/>
      <c r="C102" s="91"/>
      <c r="D102" s="92"/>
      <c r="F102" s="86" t="str">
        <f>IFERROR(INDEX($B$12:$E$111,MATCH(ROW($F102)-11,#REF!,0),1)&amp;"","")</f>
        <v/>
      </c>
      <c r="G102" s="86" t="str">
        <f>IFERROR(INDEX($B$12:$E$111,MATCH(ROW($F102)-11,#REF!,0),2)&amp;"","")</f>
        <v/>
      </c>
      <c r="H102" s="86" t="str">
        <f>IFERROR(INDEX($B$12:$E$111,MATCH(ROW($F102)-11,#REF!,0),5)&amp;"","")</f>
        <v/>
      </c>
    </row>
    <row r="103" spans="1:8" s="5" customFormat="1" ht="27" customHeight="1">
      <c r="A103" s="71" t="s">
        <v>227</v>
      </c>
      <c r="B103" s="138"/>
      <c r="C103" s="91"/>
      <c r="D103" s="92"/>
      <c r="F103" s="86" t="str">
        <f>IFERROR(INDEX($B$12:$E$111,MATCH(ROW($F103)-11,#REF!,0),1)&amp;"","")</f>
        <v/>
      </c>
      <c r="G103" s="86" t="str">
        <f>IFERROR(INDEX($B$12:$E$111,MATCH(ROW($F103)-11,#REF!,0),2)&amp;"","")</f>
        <v/>
      </c>
      <c r="H103" s="86" t="str">
        <f>IFERROR(INDEX($B$12:$E$111,MATCH(ROW($F103)-11,#REF!,0),5)&amp;"","")</f>
        <v/>
      </c>
    </row>
    <row r="104" spans="1:8" s="5" customFormat="1" ht="27" customHeight="1">
      <c r="A104" s="71" t="s">
        <v>228</v>
      </c>
      <c r="B104" s="138"/>
      <c r="C104" s="91"/>
      <c r="D104" s="92"/>
      <c r="F104" s="86" t="str">
        <f>IFERROR(INDEX($B$12:$E$111,MATCH(ROW($F104)-11,#REF!,0),1)&amp;"","")</f>
        <v/>
      </c>
      <c r="G104" s="86" t="str">
        <f>IFERROR(INDEX($B$12:$E$111,MATCH(ROW($F104)-11,#REF!,0),2)&amp;"","")</f>
        <v/>
      </c>
      <c r="H104" s="86" t="str">
        <f>IFERROR(INDEX($B$12:$E$111,MATCH(ROW($F104)-11,#REF!,0),5)&amp;"","")</f>
        <v/>
      </c>
    </row>
    <row r="105" spans="1:8" s="5" customFormat="1" ht="27" customHeight="1">
      <c r="A105" s="71" t="s">
        <v>229</v>
      </c>
      <c r="B105" s="138"/>
      <c r="C105" s="91"/>
      <c r="D105" s="92"/>
      <c r="F105" s="86" t="str">
        <f>IFERROR(INDEX($B$12:$E$111,MATCH(ROW($F105)-11,#REF!,0),1)&amp;"","")</f>
        <v/>
      </c>
      <c r="G105" s="86" t="str">
        <f>IFERROR(INDEX($B$12:$E$111,MATCH(ROW($F105)-11,#REF!,0),2)&amp;"","")</f>
        <v/>
      </c>
      <c r="H105" s="86" t="str">
        <f>IFERROR(INDEX($B$12:$E$111,MATCH(ROW($F105)-11,#REF!,0),5)&amp;"","")</f>
        <v/>
      </c>
    </row>
    <row r="106" spans="1:8" s="5" customFormat="1" ht="27" customHeight="1">
      <c r="A106" s="71" t="s">
        <v>230</v>
      </c>
      <c r="B106" s="138"/>
      <c r="C106" s="91"/>
      <c r="D106" s="92"/>
      <c r="F106" s="86" t="str">
        <f>IFERROR(INDEX($B$12:$E$111,MATCH(ROW($F106)-11,#REF!,0),1)&amp;"","")</f>
        <v/>
      </c>
      <c r="G106" s="86" t="str">
        <f>IFERROR(INDEX($B$12:$E$111,MATCH(ROW($F106)-11,#REF!,0),2)&amp;"","")</f>
        <v/>
      </c>
      <c r="H106" s="86" t="str">
        <f>IFERROR(INDEX($B$12:$E$111,MATCH(ROW($F106)-11,#REF!,0),5)&amp;"","")</f>
        <v/>
      </c>
    </row>
    <row r="107" spans="1:8" s="5" customFormat="1" ht="27" customHeight="1">
      <c r="A107" s="71" t="s">
        <v>231</v>
      </c>
      <c r="B107" s="138"/>
      <c r="C107" s="91"/>
      <c r="D107" s="92"/>
      <c r="F107" s="86" t="str">
        <f>IFERROR(INDEX($B$12:$E$111,MATCH(ROW($F107)-11,#REF!,0),1)&amp;"","")</f>
        <v/>
      </c>
      <c r="G107" s="86" t="str">
        <f>IFERROR(INDEX($B$12:$E$111,MATCH(ROW($F107)-11,#REF!,0),2)&amp;"","")</f>
        <v/>
      </c>
      <c r="H107" s="86" t="str">
        <f>IFERROR(INDEX($B$12:$E$111,MATCH(ROW($F107)-11,#REF!,0),5)&amp;"","")</f>
        <v/>
      </c>
    </row>
    <row r="108" spans="1:8" s="5" customFormat="1" ht="27" customHeight="1">
      <c r="A108" s="71" t="s">
        <v>232</v>
      </c>
      <c r="B108" s="138"/>
      <c r="C108" s="91"/>
      <c r="D108" s="92"/>
      <c r="F108" s="86" t="str">
        <f>IFERROR(INDEX($B$12:$E$111,MATCH(ROW($F108)-11,#REF!,0),1)&amp;"","")</f>
        <v/>
      </c>
      <c r="G108" s="86" t="str">
        <f>IFERROR(INDEX($B$12:$E$111,MATCH(ROW($F108)-11,#REF!,0),2)&amp;"","")</f>
        <v/>
      </c>
      <c r="H108" s="86" t="str">
        <f>IFERROR(INDEX($B$12:$E$111,MATCH(ROW($F108)-11,#REF!,0),5)&amp;"","")</f>
        <v/>
      </c>
    </row>
    <row r="109" spans="1:8" s="5" customFormat="1" ht="27" customHeight="1">
      <c r="A109" s="71" t="s">
        <v>233</v>
      </c>
      <c r="B109" s="138"/>
      <c r="C109" s="91"/>
      <c r="D109" s="92"/>
      <c r="F109" s="86" t="str">
        <f>IFERROR(INDEX($B$12:$E$111,MATCH(ROW($F109)-11,#REF!,0),1)&amp;"","")</f>
        <v/>
      </c>
      <c r="G109" s="86" t="str">
        <f>IFERROR(INDEX($B$12:$E$111,MATCH(ROW($F109)-11,#REF!,0),2)&amp;"","")</f>
        <v/>
      </c>
      <c r="H109" s="86" t="str">
        <f>IFERROR(INDEX($B$12:$E$111,MATCH(ROW($F109)-11,#REF!,0),5)&amp;"","")</f>
        <v/>
      </c>
    </row>
    <row r="110" spans="1:8" s="5" customFormat="1" ht="27" customHeight="1">
      <c r="A110" s="71" t="s">
        <v>234</v>
      </c>
      <c r="B110" s="138"/>
      <c r="C110" s="91"/>
      <c r="D110" s="92"/>
      <c r="F110" s="86" t="str">
        <f>IFERROR(INDEX($B$12:$E$111,MATCH(ROW($F110)-11,#REF!,0),1)&amp;"","")</f>
        <v/>
      </c>
      <c r="G110" s="86" t="str">
        <f>IFERROR(INDEX($B$12:$E$111,MATCH(ROW($F110)-11,#REF!,0),2)&amp;"","")</f>
        <v/>
      </c>
      <c r="H110" s="86" t="str">
        <f>IFERROR(INDEX($B$12:$E$111,MATCH(ROW($F110)-11,#REF!,0),5)&amp;"","")</f>
        <v/>
      </c>
    </row>
    <row r="111" spans="1:8" s="5" customFormat="1" ht="27" customHeight="1" thickBot="1">
      <c r="A111" s="71" t="s">
        <v>235</v>
      </c>
      <c r="B111" s="139"/>
      <c r="C111" s="93"/>
      <c r="D111" s="94"/>
      <c r="F111" s="86" t="str">
        <f>IFERROR(INDEX($B$12:$E$111,MATCH(ROW($F111)-11,#REF!,0),1)&amp;"","")</f>
        <v/>
      </c>
      <c r="G111" s="86" t="str">
        <f>IFERROR(INDEX($B$12:$E$111,MATCH(ROW($F111)-11,#REF!,0),2)&amp;"","")</f>
        <v/>
      </c>
      <c r="H111" s="86" t="str">
        <f>IFERROR(INDEX($B$12:$E$111,MATCH(ROW($F111)-11,#REF!,0),5)&amp;"","")</f>
        <v/>
      </c>
    </row>
    <row r="112" spans="1:8" ht="7.25" customHeight="1">
      <c r="C112" s="6"/>
      <c r="D112" s="4"/>
      <c r="F112" s="85" t="str">
        <f>IFERROR(INDEX($B$12:$E$111,MATCH(ROW($F112)-11,#REF!,0),1)&amp;"","")</f>
        <v/>
      </c>
      <c r="G112" s="85" t="str">
        <f>IFERROR(INDEX($B$12:$E$111,MATCH(ROW($F112)-11,#REF!,0),2)&amp;"","")</f>
        <v/>
      </c>
      <c r="H112" s="85" t="str">
        <f>IFERROR(INDEX($B$12:$E$111,MATCH(ROW($F112)-11,#REF!,0),5)&amp;"","")</f>
        <v/>
      </c>
    </row>
    <row r="114" spans="1:1" ht="20" customHeight="1">
      <c r="A114" s="1"/>
    </row>
  </sheetData>
  <sheetProtection sheet="1" selectLockedCells="1"/>
  <mergeCells count="2">
    <mergeCell ref="C5:D5"/>
    <mergeCell ref="B9:D9"/>
  </mergeCells>
  <phoneticPr fontId="2"/>
  <printOptions horizontalCentered="1"/>
  <pageMargins left="0.196850393700787" right="0.196850393700787" top="0.47244094488188998" bottom="0.62992125984252001" header="0" footer="0"/>
  <pageSetup paperSize="9" scale="75"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61DE1-8592-1B43-838F-2C553D662D6E}">
  <sheetPr>
    <pageSetUpPr fitToPage="1"/>
  </sheetPr>
  <dimension ref="A2:AI118"/>
  <sheetViews>
    <sheetView zoomScale="90" zoomScaleNormal="90" workbookViewId="0">
      <selection activeCell="F28" sqref="F28"/>
    </sheetView>
  </sheetViews>
  <sheetFormatPr baseColWidth="10" defaultColWidth="12.83203125" defaultRowHeight="23" customHeight="1"/>
  <cols>
    <col min="1" max="1" width="9.6640625" style="7" customWidth="1"/>
    <col min="2" max="2" width="48.5" style="7" customWidth="1"/>
    <col min="3" max="3" width="20.6640625" style="7" customWidth="1"/>
    <col min="4" max="4" width="19.33203125" style="7" customWidth="1"/>
    <col min="5" max="5" width="18.83203125" style="7" customWidth="1"/>
    <col min="6" max="6" width="20.1640625" style="7" customWidth="1"/>
    <col min="7" max="7" width="15.1640625" style="7" customWidth="1"/>
    <col min="8" max="8" width="14.5" style="7" customWidth="1"/>
    <col min="9" max="9" width="13.83203125" style="7" customWidth="1"/>
    <col min="10" max="10" width="14.33203125" style="7" customWidth="1"/>
    <col min="11" max="11" width="15" style="7" customWidth="1"/>
    <col min="12" max="12" width="13.5" style="7" customWidth="1"/>
    <col min="13" max="13" width="12.6640625" style="7" customWidth="1"/>
    <col min="14" max="16" width="18.6640625" style="7" customWidth="1"/>
    <col min="17" max="17" width="8.33203125" style="7" customWidth="1"/>
    <col min="18" max="18" width="24.6640625" style="7" customWidth="1"/>
    <col min="19" max="23" width="14" style="7" customWidth="1"/>
    <col min="24" max="16384" width="12.83203125" style="7"/>
  </cols>
  <sheetData>
    <row r="2" spans="1:35" ht="27">
      <c r="A2" s="96"/>
      <c r="B2" s="96" t="s">
        <v>238</v>
      </c>
      <c r="C2" s="97"/>
    </row>
    <row r="3" spans="1:35" ht="28" thickBot="1">
      <c r="B3" s="76"/>
      <c r="W3" s="82"/>
    </row>
    <row r="4" spans="1:35" ht="27">
      <c r="B4" s="8" t="s">
        <v>0</v>
      </c>
      <c r="C4" s="9"/>
      <c r="D4" s="9"/>
      <c r="E4" s="10"/>
      <c r="G4" s="8" t="s">
        <v>1</v>
      </c>
      <c r="H4" s="9"/>
      <c r="I4" s="9"/>
      <c r="J4" s="9"/>
      <c r="K4" s="9"/>
      <c r="L4" s="10"/>
      <c r="N4" s="8" t="s">
        <v>2</v>
      </c>
      <c r="O4" s="9"/>
      <c r="P4" s="9"/>
      <c r="Q4" s="9"/>
      <c r="R4" s="10"/>
      <c r="T4" s="83" t="s">
        <v>3</v>
      </c>
      <c r="U4" s="9"/>
      <c r="V4" s="9"/>
      <c r="W4" s="9"/>
      <c r="X4" s="10"/>
      <c r="AF4" s="11"/>
      <c r="AG4" s="12"/>
      <c r="AH4" s="12"/>
      <c r="AI4" s="12"/>
    </row>
    <row r="5" spans="1:35" ht="23" customHeight="1">
      <c r="B5" s="167" t="s">
        <v>237</v>
      </c>
      <c r="C5" s="168"/>
      <c r="D5" s="168"/>
      <c r="E5" s="169"/>
      <c r="F5" s="77"/>
      <c r="G5" s="170" t="s">
        <v>4</v>
      </c>
      <c r="H5" s="171"/>
      <c r="I5" s="171"/>
      <c r="J5" s="171"/>
      <c r="K5" s="171"/>
      <c r="L5" s="172"/>
      <c r="M5" s="77"/>
      <c r="N5" s="167" t="s">
        <v>236</v>
      </c>
      <c r="O5" s="168"/>
      <c r="P5" s="168"/>
      <c r="Q5" s="168"/>
      <c r="R5" s="169"/>
      <c r="T5" s="173" t="s">
        <v>5</v>
      </c>
      <c r="U5" s="174"/>
      <c r="V5" s="174"/>
      <c r="W5" s="174"/>
      <c r="X5" s="175"/>
      <c r="Y5" s="13"/>
      <c r="Z5" s="13"/>
      <c r="AA5" s="13"/>
      <c r="AC5" s="14"/>
      <c r="AD5" s="11"/>
      <c r="AF5" s="11"/>
      <c r="AH5" s="15"/>
    </row>
    <row r="6" spans="1:35" ht="57" customHeight="1" thickBot="1">
      <c r="B6" s="73" t="s">
        <v>6</v>
      </c>
      <c r="C6" s="176" t="str">
        <f>IF(機構申請情報!C5="","機構申請情報シートへ名称を貼付下さい",機構申請情報!C5)</f>
        <v>徳島大学産婦人科専門研修プログラム</v>
      </c>
      <c r="D6" s="176"/>
      <c r="E6" s="177"/>
      <c r="F6" s="78"/>
      <c r="G6" s="79" t="s">
        <v>7</v>
      </c>
      <c r="I6" s="178" t="str">
        <f>IF(AND(COUNTIF(S17:S117,"未記入")=0,COUNTIF(T17:U117,"NO")=0),"不備はありません","以下の不備を確認・修正して下さい")</f>
        <v>不備はありません</v>
      </c>
      <c r="J6" s="178"/>
      <c r="K6" s="178"/>
      <c r="L6" s="179"/>
      <c r="M6" s="80"/>
      <c r="N6" s="167"/>
      <c r="O6" s="168"/>
      <c r="P6" s="168"/>
      <c r="Q6" s="168"/>
      <c r="R6" s="169"/>
      <c r="S6" s="13"/>
      <c r="T6" s="173"/>
      <c r="U6" s="174"/>
      <c r="V6" s="174"/>
      <c r="W6" s="174"/>
      <c r="X6" s="175"/>
      <c r="Y6" s="13"/>
      <c r="Z6" s="13"/>
      <c r="AA6" s="13"/>
      <c r="AC6" s="16"/>
      <c r="AD6" s="16"/>
      <c r="AE6" s="16"/>
      <c r="AF6" s="16"/>
      <c r="AG6" s="16"/>
      <c r="AH6" s="16"/>
      <c r="AI6" s="16"/>
    </row>
    <row r="7" spans="1:35" ht="48" customHeight="1">
      <c r="B7" s="74" t="s">
        <v>8</v>
      </c>
      <c r="C7" s="180" t="str">
        <f>IF(機構申請情報!B11="","機構申請情報シートへ施設名称を貼付下さい",機構申請情報!B11)</f>
        <v>徳島大学病院</v>
      </c>
      <c r="D7" s="180"/>
      <c r="E7" s="181"/>
      <c r="F7" s="78"/>
      <c r="G7" s="182" t="str">
        <f>IF(COUNTIF(S17:S117,"未記入")=0,"",CONCATENATE("・未記入の項目があります：該当施設 → ",LEFT(X118,LEN(X118)-1)))</f>
        <v/>
      </c>
      <c r="H7" s="183"/>
      <c r="I7" s="183"/>
      <c r="J7" s="183"/>
      <c r="K7" s="183"/>
      <c r="L7" s="184"/>
      <c r="M7" s="17"/>
      <c r="N7" s="185" t="s">
        <v>9</v>
      </c>
      <c r="O7" s="186"/>
      <c r="P7" s="72">
        <v>10</v>
      </c>
      <c r="Q7" s="18" t="s">
        <v>10</v>
      </c>
      <c r="R7" s="187" t="str">
        <f>IF($P$8&lt;0,"",IF($P$7&gt;$P$8,"右欄に理由をご記入下さい",""))</f>
        <v/>
      </c>
      <c r="T7" s="189"/>
      <c r="U7" s="190"/>
      <c r="V7" s="190"/>
      <c r="W7" s="190"/>
      <c r="X7" s="191"/>
      <c r="AB7" s="16"/>
      <c r="AC7" s="16"/>
      <c r="AD7" s="16"/>
      <c r="AE7" s="16"/>
      <c r="AF7" s="16"/>
      <c r="AG7" s="16"/>
      <c r="AH7" s="16"/>
      <c r="AI7" s="16"/>
    </row>
    <row r="8" spans="1:35" ht="59" customHeight="1" thickBot="1">
      <c r="B8" s="75"/>
      <c r="C8" s="195"/>
      <c r="D8" s="195"/>
      <c r="E8" s="196"/>
      <c r="F8" s="78"/>
      <c r="G8" s="197" t="str">
        <f>IF(COUNTIF(T17:U117,"NO")=0,"",CONCATENATE("・「専攻医数」より「当プログラム所属の専攻医数」は少なく設定して下さい：該当施設 → ",LEFT(Y118,LEN(Y118)-1)))</f>
        <v/>
      </c>
      <c r="H8" s="198"/>
      <c r="I8" s="198"/>
      <c r="J8" s="198"/>
      <c r="K8" s="198"/>
      <c r="L8" s="199"/>
      <c r="M8" s="17"/>
      <c r="N8" s="200" t="s">
        <v>11</v>
      </c>
      <c r="O8" s="201"/>
      <c r="P8" s="59">
        <f>SUM(R17:R117)*3-SUM(I17:J117)</f>
        <v>89.34</v>
      </c>
      <c r="Q8" s="19" t="s">
        <v>10</v>
      </c>
      <c r="R8" s="188"/>
      <c r="T8" s="192"/>
      <c r="U8" s="193"/>
      <c r="V8" s="193"/>
      <c r="W8" s="193"/>
      <c r="X8" s="194"/>
      <c r="AB8" s="16"/>
      <c r="AC8" s="16"/>
      <c r="AD8" s="16"/>
      <c r="AE8" s="16"/>
      <c r="AF8" s="16"/>
      <c r="AG8" s="16"/>
      <c r="AH8" s="16"/>
      <c r="AI8" s="16"/>
    </row>
    <row r="9" spans="1:35" ht="23" customHeight="1">
      <c r="J9" s="17"/>
      <c r="K9" s="17"/>
      <c r="L9" s="17"/>
      <c r="M9" s="17"/>
      <c r="N9" s="17"/>
      <c r="O9" s="17"/>
      <c r="P9" s="17"/>
      <c r="AA9" s="16"/>
      <c r="AB9" s="16"/>
      <c r="AC9" s="16"/>
      <c r="AD9" s="16"/>
      <c r="AE9" s="16"/>
      <c r="AF9" s="16"/>
      <c r="AG9" s="16"/>
      <c r="AH9" s="16"/>
    </row>
    <row r="10" spans="1:35" ht="23" customHeight="1">
      <c r="P10" s="17"/>
    </row>
    <row r="11" spans="1:35" s="20" customFormat="1" ht="26.25" customHeight="1">
      <c r="B11" s="81" t="s">
        <v>1</v>
      </c>
    </row>
    <row r="12" spans="1:35" s="20" customFormat="1" ht="146" customHeight="1">
      <c r="B12" s="208" t="s">
        <v>239</v>
      </c>
      <c r="C12" s="208"/>
      <c r="D12" s="208"/>
      <c r="E12" s="208"/>
      <c r="F12" s="208"/>
      <c r="G12" s="208"/>
      <c r="H12" s="208"/>
      <c r="I12" s="208"/>
      <c r="J12" s="208"/>
      <c r="K12" s="208"/>
      <c r="L12" s="208"/>
      <c r="M12" s="208"/>
      <c r="N12" s="208"/>
      <c r="O12" s="7"/>
      <c r="P12" s="7"/>
      <c r="Q12" s="7"/>
    </row>
    <row r="13" spans="1:35" s="20" customFormat="1" ht="21" customHeight="1" thickBot="1">
      <c r="B13" s="21"/>
      <c r="C13" s="21"/>
      <c r="D13" s="21"/>
      <c r="E13" s="21"/>
      <c r="F13" s="22"/>
      <c r="G13" s="22"/>
      <c r="H13" s="22"/>
      <c r="I13" s="22"/>
      <c r="J13" s="22"/>
      <c r="K13" s="22"/>
      <c r="L13" s="22"/>
      <c r="M13" s="22"/>
      <c r="N13" s="22"/>
      <c r="O13" s="22"/>
      <c r="P13" s="22"/>
    </row>
    <row r="14" spans="1:35" ht="23" customHeight="1" thickBot="1">
      <c r="B14" s="222" t="s">
        <v>317</v>
      </c>
      <c r="C14" s="223"/>
      <c r="D14" s="223"/>
      <c r="E14" s="219" t="s">
        <v>128</v>
      </c>
      <c r="F14" s="220"/>
      <c r="G14" s="220"/>
      <c r="H14" s="220"/>
      <c r="I14" s="220"/>
      <c r="J14" s="220"/>
      <c r="K14" s="220"/>
      <c r="L14" s="220"/>
      <c r="M14" s="220"/>
      <c r="N14" s="220"/>
      <c r="O14" s="221"/>
    </row>
    <row r="15" spans="1:35" ht="59" customHeight="1" thickBot="1">
      <c r="B15" s="209" t="str">
        <f>IF(機構申請情報!$C$5="","当プログラムに属する施設の名称",CONCATENATE(C6,"に属する施設の名称"))</f>
        <v>徳島大学産婦人科専門研修プログラムに属する施設の名称</v>
      </c>
      <c r="C15" s="211" t="s">
        <v>126</v>
      </c>
      <c r="D15" s="213" t="s">
        <v>12</v>
      </c>
      <c r="E15" s="215" t="str">
        <f>IF(機構申請情報!$C$5="","各施設に所属する指導医や症例の当プログラムへ割り当てる予定配分率（％）",CONCATENATE("各施設に所属する指導医や症例の",C6,"へ割り当てる予定配分率（％）"))</f>
        <v>各施設に所属する指導医や症例の徳島大学産婦人科専門研修プログラムへ割り当てる予定配分率（％）</v>
      </c>
      <c r="F15" s="217" t="s">
        <v>13</v>
      </c>
      <c r="G15" s="202" t="s">
        <v>14</v>
      </c>
      <c r="H15" s="203"/>
      <c r="I15" s="202" t="str">
        <f>IF(機構申請情報!$C$5="","当プログラム所属の専攻医数",CONCATENATE(C6,"所属の専攻医数"))</f>
        <v>徳島大学産婦人科専門研修プログラム所属の専攻医数</v>
      </c>
      <c r="J15" s="204"/>
      <c r="K15" s="205" t="s">
        <v>15</v>
      </c>
      <c r="L15" s="206"/>
      <c r="M15" s="206"/>
      <c r="N15" s="206"/>
      <c r="O15" s="207"/>
      <c r="R15" s="27"/>
      <c r="S15" s="27"/>
      <c r="T15" s="27"/>
      <c r="U15" s="27"/>
      <c r="V15" s="27"/>
      <c r="W15" s="27"/>
      <c r="X15" s="27"/>
      <c r="Y15" s="27"/>
    </row>
    <row r="16" spans="1:35" ht="67" customHeight="1" thickBot="1">
      <c r="B16" s="210"/>
      <c r="C16" s="212"/>
      <c r="D16" s="214"/>
      <c r="E16" s="216"/>
      <c r="F16" s="218"/>
      <c r="G16" s="23" t="s">
        <v>240</v>
      </c>
      <c r="H16" s="23" t="s">
        <v>241</v>
      </c>
      <c r="I16" s="23" t="s">
        <v>240</v>
      </c>
      <c r="J16" s="24" t="s">
        <v>241</v>
      </c>
      <c r="K16" s="34" t="s">
        <v>16</v>
      </c>
      <c r="L16" s="51" t="s">
        <v>17</v>
      </c>
      <c r="M16" s="51" t="s">
        <v>18</v>
      </c>
      <c r="N16" s="51" t="s">
        <v>19</v>
      </c>
      <c r="O16" s="52" t="s">
        <v>20</v>
      </c>
      <c r="R16" s="27"/>
      <c r="S16" s="27"/>
      <c r="T16" s="27"/>
      <c r="U16" s="27"/>
      <c r="V16" s="26" t="s">
        <v>21</v>
      </c>
      <c r="W16" s="27" t="s">
        <v>22</v>
      </c>
      <c r="X16" s="26" t="s">
        <v>23</v>
      </c>
      <c r="Y16" s="26" t="s">
        <v>24</v>
      </c>
      <c r="Z16" s="27"/>
      <c r="AA16" s="27"/>
    </row>
    <row r="17" spans="1:29" ht="23" customHeight="1" thickBot="1">
      <c r="A17" s="28" t="s">
        <v>25</v>
      </c>
      <c r="B17" s="60" t="str">
        <f>IF(機構申請情報!B11="","",機構申請情報!B11)</f>
        <v>徳島大学病院</v>
      </c>
      <c r="C17" s="157" t="str">
        <f>IF(機構申請情報!C11="","",機構申請情報!C11)</f>
        <v>徳島県</v>
      </c>
      <c r="D17" s="153">
        <f>IF(機構申請情報!D11="","",機構申請情報!D11)</f>
        <v>7</v>
      </c>
      <c r="E17" s="35">
        <v>90</v>
      </c>
      <c r="F17" s="36">
        <v>17</v>
      </c>
      <c r="G17" s="36">
        <v>1</v>
      </c>
      <c r="H17" s="36">
        <v>3</v>
      </c>
      <c r="I17" s="36">
        <v>1</v>
      </c>
      <c r="J17" s="36">
        <v>3</v>
      </c>
      <c r="K17" s="29">
        <v>2017</v>
      </c>
      <c r="L17" s="46">
        <v>221</v>
      </c>
      <c r="M17" s="36">
        <v>350</v>
      </c>
      <c r="N17" s="36">
        <v>96</v>
      </c>
      <c r="O17" s="41">
        <v>675</v>
      </c>
      <c r="Q17" s="25"/>
      <c r="R17" s="27">
        <f>IF(D17="",0,D17)*E17/100</f>
        <v>6.3</v>
      </c>
      <c r="S17" s="27" t="str">
        <f>IF(COUNTBLANK(C17:O17)=0,"","未記入")</f>
        <v/>
      </c>
      <c r="T17" s="27" t="str">
        <f t="shared" ref="T17:T48" si="0">IF(OR(B17="",B17="0",B17=0),"",IF(ABS(G17)-ABS(I17)&lt;0,"NO",""))</f>
        <v/>
      </c>
      <c r="U17" s="27" t="str">
        <f t="shared" ref="U17:U48" si="1">IF(OR(B17="",B17="0",B17=0),"",IF(ABS(H17)-ABS(J17)&lt;0,"NO",""))</f>
        <v/>
      </c>
      <c r="V17" s="27" t="str">
        <f t="shared" ref="V17:V48" si="2">IF(S17="未記入",A17&amp;",","")</f>
        <v/>
      </c>
      <c r="W17" s="27" t="str">
        <f t="shared" ref="W17:W48" si="3">IF(COUNTIF(T17:U17,"NO")=0,"",A17&amp;",")</f>
        <v/>
      </c>
      <c r="X17" s="27"/>
      <c r="Y17" s="27"/>
      <c r="Z17" s="25"/>
      <c r="AA17" s="25"/>
      <c r="AB17" s="25"/>
      <c r="AC17" s="25"/>
    </row>
    <row r="18" spans="1:29" ht="24" customHeight="1">
      <c r="A18" s="53" t="s">
        <v>26</v>
      </c>
      <c r="B18" s="98" t="str">
        <f>IF(機構申請情報!B12="","",機構申請情報!B12)</f>
        <v>医療法人　育愛会　札幌東豊病院</v>
      </c>
      <c r="C18" s="158" t="str">
        <f>IF(機構申請情報!C12="","",機構申請情報!C12)</f>
        <v>北海道</v>
      </c>
      <c r="D18" s="154">
        <f>IF(機構申請情報!D12="","",機構申請情報!D12)</f>
        <v>2</v>
      </c>
      <c r="E18" s="47">
        <v>50</v>
      </c>
      <c r="F18" s="37">
        <v>10</v>
      </c>
      <c r="G18" s="37">
        <v>0</v>
      </c>
      <c r="H18" s="37">
        <v>0</v>
      </c>
      <c r="I18" s="37">
        <v>0</v>
      </c>
      <c r="J18" s="37">
        <v>0</v>
      </c>
      <c r="K18" s="30">
        <v>2017</v>
      </c>
      <c r="L18" s="37">
        <v>200</v>
      </c>
      <c r="M18" s="37">
        <v>850</v>
      </c>
      <c r="N18" s="37">
        <v>5</v>
      </c>
      <c r="O18" s="42">
        <v>1300</v>
      </c>
      <c r="R18" s="27">
        <f>IF(D18="",0,D18)*E18/100</f>
        <v>1</v>
      </c>
      <c r="S18" s="27" t="str">
        <f t="shared" ref="S18:S49" si="4">IF(OR(B18="",B18="0",B18=0),"",IF(COUNTBLANK(C18:O18)=0,"","未記入"))</f>
        <v/>
      </c>
      <c r="T18" s="27" t="str">
        <f t="shared" si="0"/>
        <v/>
      </c>
      <c r="U18" s="27" t="str">
        <f t="shared" si="1"/>
        <v/>
      </c>
      <c r="V18" s="27" t="str">
        <f t="shared" si="2"/>
        <v/>
      </c>
      <c r="W18" s="27" t="str">
        <f t="shared" si="3"/>
        <v/>
      </c>
      <c r="X18" s="27"/>
      <c r="Y18" s="27"/>
      <c r="Z18" s="25"/>
      <c r="AA18" s="25"/>
      <c r="AB18" s="25"/>
      <c r="AC18" s="25"/>
    </row>
    <row r="19" spans="1:29" ht="24" customHeight="1">
      <c r="A19" s="54" t="s">
        <v>27</v>
      </c>
      <c r="B19" s="99" t="str">
        <f>IF(機構申請情報!B13="","",機構申請情報!B13)</f>
        <v>地方独立行政法人大阪府立病院機構大阪母子医療センター</v>
      </c>
      <c r="C19" s="159" t="str">
        <f>IF(機構申請情報!C13="","",機構申請情報!C13)</f>
        <v>大阪府</v>
      </c>
      <c r="D19" s="155">
        <f>IF(機構申請情報!D13="","",機構申請情報!D13)</f>
        <v>4</v>
      </c>
      <c r="E19" s="48">
        <v>8</v>
      </c>
      <c r="F19" s="38">
        <v>13</v>
      </c>
      <c r="G19" s="38">
        <v>0</v>
      </c>
      <c r="H19" s="38">
        <v>0</v>
      </c>
      <c r="I19" s="38">
        <v>0</v>
      </c>
      <c r="J19" s="38">
        <v>0</v>
      </c>
      <c r="K19" s="31">
        <v>2017</v>
      </c>
      <c r="L19" s="38">
        <v>0</v>
      </c>
      <c r="M19" s="38">
        <v>1</v>
      </c>
      <c r="N19" s="38">
        <v>0</v>
      </c>
      <c r="O19" s="43">
        <v>1664</v>
      </c>
      <c r="R19" s="27">
        <f t="shared" ref="R19:R48" si="5">IF(D19="",0,D19)*E19/100</f>
        <v>0.32</v>
      </c>
      <c r="S19" s="27" t="str">
        <f t="shared" si="4"/>
        <v/>
      </c>
      <c r="T19" s="27" t="str">
        <f t="shared" si="0"/>
        <v/>
      </c>
      <c r="U19" s="27" t="str">
        <f t="shared" si="1"/>
        <v/>
      </c>
      <c r="V19" s="27" t="str">
        <f t="shared" si="2"/>
        <v/>
      </c>
      <c r="W19" s="27" t="str">
        <f t="shared" si="3"/>
        <v/>
      </c>
      <c r="X19" s="27"/>
      <c r="Y19" s="27"/>
      <c r="Z19" s="25"/>
      <c r="AA19" s="25"/>
      <c r="AB19" s="25"/>
      <c r="AC19" s="25"/>
    </row>
    <row r="20" spans="1:29" ht="24" customHeight="1">
      <c r="A20" s="54" t="s">
        <v>28</v>
      </c>
      <c r="B20" s="99" t="str">
        <f>IF(機構申請情報!B14="","",機構申請情報!B14)</f>
        <v xml:space="preserve">紀南病院	</v>
      </c>
      <c r="C20" s="159" t="str">
        <f>IF(機構申請情報!C14="","",機構申請情報!C14)</f>
        <v>和歌山県</v>
      </c>
      <c r="D20" s="155">
        <f>IF(機構申請情報!D14="","",機構申請情報!D14)</f>
        <v>2</v>
      </c>
      <c r="E20" s="48">
        <v>33</v>
      </c>
      <c r="F20" s="38">
        <v>3</v>
      </c>
      <c r="G20" s="38">
        <v>1</v>
      </c>
      <c r="H20" s="38">
        <v>0</v>
      </c>
      <c r="I20" s="38">
        <v>1</v>
      </c>
      <c r="J20" s="38">
        <v>0</v>
      </c>
      <c r="K20" s="31">
        <v>2021</v>
      </c>
      <c r="L20" s="38">
        <v>0</v>
      </c>
      <c r="M20" s="38">
        <v>197</v>
      </c>
      <c r="N20" s="38">
        <v>34</v>
      </c>
      <c r="O20" s="43">
        <v>435</v>
      </c>
      <c r="R20" s="27">
        <f t="shared" si="5"/>
        <v>0.66</v>
      </c>
      <c r="S20" s="27" t="str">
        <f t="shared" si="4"/>
        <v/>
      </c>
      <c r="T20" s="27" t="str">
        <f t="shared" si="0"/>
        <v/>
      </c>
      <c r="U20" s="27" t="str">
        <f t="shared" si="1"/>
        <v/>
      </c>
      <c r="V20" s="27" t="str">
        <f t="shared" si="2"/>
        <v/>
      </c>
      <c r="W20" s="27" t="str">
        <f t="shared" si="3"/>
        <v/>
      </c>
      <c r="X20" s="27"/>
      <c r="Y20" s="27"/>
      <c r="Z20" s="25"/>
      <c r="AA20" s="25"/>
      <c r="AB20" s="25"/>
      <c r="AC20" s="25"/>
    </row>
    <row r="21" spans="1:29" ht="24" customHeight="1">
      <c r="A21" s="54" t="s">
        <v>29</v>
      </c>
      <c r="B21" s="99" t="str">
        <f>IF(機構申請情報!B15="","",機構申請情報!B15)</f>
        <v xml:space="preserve">徳島県立中央病院	</v>
      </c>
      <c r="C21" s="159" t="str">
        <f>IF(機構申請情報!C15="","",機構申請情報!C15)</f>
        <v>徳島県</v>
      </c>
      <c r="D21" s="155">
        <f>IF(機構申請情報!D15="","",機構申請情報!D15)</f>
        <v>2</v>
      </c>
      <c r="E21" s="48">
        <v>100</v>
      </c>
      <c r="F21" s="38">
        <v>4</v>
      </c>
      <c r="G21" s="38">
        <v>0</v>
      </c>
      <c r="H21" s="38">
        <v>0</v>
      </c>
      <c r="I21" s="38">
        <v>0</v>
      </c>
      <c r="J21" s="38">
        <v>0</v>
      </c>
      <c r="K21" s="31">
        <v>2017</v>
      </c>
      <c r="L21" s="38">
        <v>0</v>
      </c>
      <c r="M21" s="38">
        <v>201</v>
      </c>
      <c r="N21" s="38">
        <v>78</v>
      </c>
      <c r="O21" s="43">
        <v>229</v>
      </c>
      <c r="R21" s="27">
        <f t="shared" si="5"/>
        <v>2</v>
      </c>
      <c r="S21" s="27" t="str">
        <f t="shared" si="4"/>
        <v/>
      </c>
      <c r="T21" s="27" t="str">
        <f t="shared" si="0"/>
        <v/>
      </c>
      <c r="U21" s="27" t="str">
        <f t="shared" si="1"/>
        <v/>
      </c>
      <c r="V21" s="27" t="str">
        <f t="shared" si="2"/>
        <v/>
      </c>
      <c r="W21" s="27" t="str">
        <f t="shared" si="3"/>
        <v/>
      </c>
      <c r="X21" s="27"/>
      <c r="Y21" s="27"/>
      <c r="Z21" s="25"/>
      <c r="AA21" s="25"/>
      <c r="AB21" s="25"/>
      <c r="AC21" s="25"/>
    </row>
    <row r="22" spans="1:29" ht="24" customHeight="1">
      <c r="A22" s="54" t="s">
        <v>30</v>
      </c>
      <c r="B22" s="99" t="str">
        <f>IF(機構申請情報!B16="","",機構申請情報!B16)</f>
        <v>徳島市民病院</v>
      </c>
      <c r="C22" s="159" t="str">
        <f>IF(機構申請情報!C16="","",機構申請情報!C16)</f>
        <v>徳島県</v>
      </c>
      <c r="D22" s="155">
        <f>IF(機構申請情報!D16="","",機構申請情報!D16)</f>
        <v>3</v>
      </c>
      <c r="E22" s="48">
        <v>50</v>
      </c>
      <c r="F22" s="38">
        <v>5</v>
      </c>
      <c r="G22" s="38">
        <v>0</v>
      </c>
      <c r="H22" s="38">
        <v>0</v>
      </c>
      <c r="I22" s="38">
        <v>0</v>
      </c>
      <c r="J22" s="38">
        <v>0</v>
      </c>
      <c r="K22" s="31">
        <v>2017</v>
      </c>
      <c r="L22" s="38">
        <v>0</v>
      </c>
      <c r="M22" s="38">
        <v>484</v>
      </c>
      <c r="N22" s="38">
        <v>47</v>
      </c>
      <c r="O22" s="43">
        <v>678</v>
      </c>
      <c r="R22" s="27">
        <f t="shared" si="5"/>
        <v>1.5</v>
      </c>
      <c r="S22" s="27" t="str">
        <f t="shared" si="4"/>
        <v/>
      </c>
      <c r="T22" s="27" t="str">
        <f t="shared" si="0"/>
        <v/>
      </c>
      <c r="U22" s="27" t="str">
        <f t="shared" si="1"/>
        <v/>
      </c>
      <c r="V22" s="27" t="str">
        <f t="shared" si="2"/>
        <v/>
      </c>
      <c r="W22" s="27" t="str">
        <f t="shared" si="3"/>
        <v/>
      </c>
      <c r="X22" s="27"/>
      <c r="Y22" s="27"/>
      <c r="Z22" s="25"/>
      <c r="AA22" s="25"/>
      <c r="AB22" s="25"/>
      <c r="AC22" s="25"/>
    </row>
    <row r="23" spans="1:29" ht="24" customHeight="1">
      <c r="A23" s="54" t="s">
        <v>31</v>
      </c>
      <c r="B23" s="99" t="str">
        <f>IF(機構申請情報!B17="","",機構申請情報!B17)</f>
        <v>徳島県鳴門病院</v>
      </c>
      <c r="C23" s="159" t="str">
        <f>IF(機構申請情報!C17="","",機構申請情報!C17)</f>
        <v>徳島県</v>
      </c>
      <c r="D23" s="155">
        <f>IF(機構申請情報!D17="","",機構申請情報!D17)</f>
        <v>2</v>
      </c>
      <c r="E23" s="48">
        <v>100</v>
      </c>
      <c r="F23" s="38">
        <v>3</v>
      </c>
      <c r="G23" s="38">
        <v>0</v>
      </c>
      <c r="H23" s="38">
        <v>0</v>
      </c>
      <c r="I23" s="38">
        <v>0</v>
      </c>
      <c r="J23" s="38">
        <v>0</v>
      </c>
      <c r="K23" s="31">
        <v>2017</v>
      </c>
      <c r="L23" s="38">
        <v>0</v>
      </c>
      <c r="M23" s="38">
        <v>56</v>
      </c>
      <c r="N23" s="38">
        <v>13</v>
      </c>
      <c r="O23" s="43">
        <v>221</v>
      </c>
      <c r="R23" s="27">
        <f t="shared" si="5"/>
        <v>2</v>
      </c>
      <c r="S23" s="27" t="str">
        <f t="shared" si="4"/>
        <v/>
      </c>
      <c r="T23" s="27" t="str">
        <f t="shared" si="0"/>
        <v/>
      </c>
      <c r="U23" s="27" t="str">
        <f t="shared" si="1"/>
        <v/>
      </c>
      <c r="V23" s="27" t="str">
        <f t="shared" si="2"/>
        <v/>
      </c>
      <c r="W23" s="27" t="str">
        <f t="shared" si="3"/>
        <v/>
      </c>
      <c r="X23" s="27"/>
      <c r="Y23" s="27"/>
      <c r="Z23" s="25"/>
      <c r="AA23" s="25"/>
      <c r="AB23" s="25"/>
      <c r="AC23" s="25"/>
    </row>
    <row r="24" spans="1:29" ht="24" customHeight="1">
      <c r="A24" s="54" t="s">
        <v>32</v>
      </c>
      <c r="B24" s="99" t="str">
        <f>IF(機構申請情報!B18="","",機構申請情報!B18)</f>
        <v>徳島赤十字病院</v>
      </c>
      <c r="C24" s="159" t="str">
        <f>IF(機構申請情報!C18="","",機構申請情報!C18)</f>
        <v>徳島県</v>
      </c>
      <c r="D24" s="155">
        <f>IF(機構申請情報!D18="","",機構申請情報!D18)</f>
        <v>3</v>
      </c>
      <c r="E24" s="48">
        <v>100</v>
      </c>
      <c r="F24" s="38">
        <v>5</v>
      </c>
      <c r="G24" s="38">
        <v>0</v>
      </c>
      <c r="H24" s="38">
        <v>0</v>
      </c>
      <c r="I24" s="38">
        <v>0</v>
      </c>
      <c r="J24" s="38">
        <v>0</v>
      </c>
      <c r="K24" s="31">
        <v>2017</v>
      </c>
      <c r="L24" s="38">
        <v>0</v>
      </c>
      <c r="M24" s="38">
        <v>278</v>
      </c>
      <c r="N24" s="38">
        <v>16</v>
      </c>
      <c r="O24" s="43">
        <v>592</v>
      </c>
      <c r="R24" s="27">
        <f t="shared" si="5"/>
        <v>3</v>
      </c>
      <c r="S24" s="27" t="str">
        <f t="shared" si="4"/>
        <v/>
      </c>
      <c r="T24" s="27" t="str">
        <f t="shared" si="0"/>
        <v/>
      </c>
      <c r="U24" s="27" t="str">
        <f t="shared" si="1"/>
        <v/>
      </c>
      <c r="V24" s="27" t="str">
        <f t="shared" si="2"/>
        <v/>
      </c>
      <c r="W24" s="27" t="str">
        <f t="shared" si="3"/>
        <v/>
      </c>
      <c r="X24" s="27"/>
      <c r="Y24" s="27"/>
      <c r="Z24" s="25"/>
      <c r="AA24" s="25"/>
      <c r="AB24" s="25"/>
      <c r="AC24" s="25"/>
    </row>
    <row r="25" spans="1:29" ht="24" customHeight="1">
      <c r="A25" s="54" t="s">
        <v>33</v>
      </c>
      <c r="B25" s="99" t="str">
        <f>IF(機構申請情報!B19="","",機構申請情報!B19)</f>
        <v xml:space="preserve">阿南共栄病院	</v>
      </c>
      <c r="C25" s="159" t="str">
        <f>IF(機構申請情報!C19="","",機構申請情報!C19)</f>
        <v>徳島県</v>
      </c>
      <c r="D25" s="155">
        <f>IF(機構申請情報!D19="","",機構申請情報!D19)</f>
        <v>2</v>
      </c>
      <c r="E25" s="48">
        <v>50</v>
      </c>
      <c r="F25" s="38">
        <v>3</v>
      </c>
      <c r="G25" s="38">
        <v>0</v>
      </c>
      <c r="H25" s="38">
        <v>0</v>
      </c>
      <c r="I25" s="38">
        <v>0</v>
      </c>
      <c r="J25" s="38">
        <v>0</v>
      </c>
      <c r="K25" s="31">
        <v>2017</v>
      </c>
      <c r="L25" s="38">
        <v>0</v>
      </c>
      <c r="M25" s="38">
        <v>47</v>
      </c>
      <c r="N25" s="38">
        <v>2</v>
      </c>
      <c r="O25" s="43">
        <v>408</v>
      </c>
      <c r="R25" s="27">
        <f t="shared" si="5"/>
        <v>1</v>
      </c>
      <c r="S25" s="27" t="str">
        <f t="shared" si="4"/>
        <v/>
      </c>
      <c r="T25" s="27" t="str">
        <f t="shared" si="0"/>
        <v/>
      </c>
      <c r="U25" s="27" t="str">
        <f t="shared" si="1"/>
        <v/>
      </c>
      <c r="V25" s="27" t="str">
        <f t="shared" si="2"/>
        <v/>
      </c>
      <c r="W25" s="27" t="str">
        <f t="shared" si="3"/>
        <v/>
      </c>
      <c r="X25" s="27"/>
      <c r="Y25" s="27"/>
      <c r="Z25" s="25"/>
      <c r="AA25" s="25"/>
      <c r="AB25" s="25"/>
      <c r="AC25" s="25"/>
    </row>
    <row r="26" spans="1:29" ht="24" customHeight="1">
      <c r="A26" s="54" t="s">
        <v>34</v>
      </c>
      <c r="B26" s="99" t="str">
        <f>IF(機構申請情報!B20="","",機構申請情報!B20)</f>
        <v>吉野川医療センター</v>
      </c>
      <c r="C26" s="159" t="str">
        <f>IF(機構申請情報!C20="","",機構申請情報!C20)</f>
        <v>徳島県</v>
      </c>
      <c r="D26" s="155">
        <f>IF(機構申請情報!D20="","",機構申請情報!D20)</f>
        <v>2</v>
      </c>
      <c r="E26" s="48">
        <v>100</v>
      </c>
      <c r="F26" s="38">
        <v>3</v>
      </c>
      <c r="G26" s="38">
        <v>0</v>
      </c>
      <c r="H26" s="38">
        <v>0</v>
      </c>
      <c r="I26" s="38">
        <v>0</v>
      </c>
      <c r="J26" s="38">
        <v>0</v>
      </c>
      <c r="K26" s="31">
        <v>2019</v>
      </c>
      <c r="L26" s="38">
        <v>0</v>
      </c>
      <c r="M26" s="38">
        <v>120</v>
      </c>
      <c r="N26" s="38">
        <v>9</v>
      </c>
      <c r="O26" s="43">
        <v>214</v>
      </c>
      <c r="R26" s="27">
        <f t="shared" si="5"/>
        <v>2</v>
      </c>
      <c r="S26" s="27" t="str">
        <f t="shared" si="4"/>
        <v/>
      </c>
      <c r="T26" s="27" t="str">
        <f t="shared" si="0"/>
        <v/>
      </c>
      <c r="U26" s="27" t="str">
        <f t="shared" si="1"/>
        <v/>
      </c>
      <c r="V26" s="27" t="str">
        <f t="shared" si="2"/>
        <v/>
      </c>
      <c r="W26" s="27" t="str">
        <f t="shared" si="3"/>
        <v/>
      </c>
      <c r="X26" s="27"/>
      <c r="Y26" s="27"/>
      <c r="Z26" s="25"/>
      <c r="AA26" s="25"/>
      <c r="AB26" s="25"/>
      <c r="AC26" s="25"/>
    </row>
    <row r="27" spans="1:29" ht="24" customHeight="1">
      <c r="A27" s="54" t="s">
        <v>35</v>
      </c>
      <c r="B27" s="57" t="str">
        <f>IF(機構申請情報!B21="","",機構申請情報!B21)</f>
        <v>つるぎ町立半田病院</v>
      </c>
      <c r="C27" s="159" t="str">
        <f>IF(機構申請情報!C21="","",機構申請情報!C21)</f>
        <v>徳島県</v>
      </c>
      <c r="D27" s="155">
        <f>IF(機構申請情報!D21="","",機構申請情報!D21)</f>
        <v>2</v>
      </c>
      <c r="E27" s="48">
        <v>50</v>
      </c>
      <c r="F27" s="38">
        <v>4</v>
      </c>
      <c r="G27" s="38">
        <v>0</v>
      </c>
      <c r="H27" s="38">
        <v>0</v>
      </c>
      <c r="I27" s="38">
        <v>0</v>
      </c>
      <c r="J27" s="38">
        <v>0</v>
      </c>
      <c r="K27" s="31">
        <v>2017</v>
      </c>
      <c r="L27" s="38">
        <v>0</v>
      </c>
      <c r="M27" s="38">
        <v>47</v>
      </c>
      <c r="N27" s="38">
        <v>2</v>
      </c>
      <c r="O27" s="43">
        <v>529</v>
      </c>
      <c r="R27" s="27">
        <f t="shared" si="5"/>
        <v>1</v>
      </c>
      <c r="S27" s="27" t="str">
        <f t="shared" si="4"/>
        <v/>
      </c>
      <c r="T27" s="27" t="str">
        <f t="shared" si="0"/>
        <v/>
      </c>
      <c r="U27" s="27" t="str">
        <f t="shared" si="1"/>
        <v/>
      </c>
      <c r="V27" s="27" t="str">
        <f t="shared" si="2"/>
        <v/>
      </c>
      <c r="W27" s="27" t="str">
        <f t="shared" si="3"/>
        <v/>
      </c>
      <c r="X27" s="27"/>
      <c r="Y27" s="27"/>
      <c r="Z27" s="25"/>
      <c r="AA27" s="25"/>
      <c r="AB27" s="25"/>
      <c r="AC27" s="25"/>
    </row>
    <row r="28" spans="1:29" ht="24" customHeight="1">
      <c r="A28" s="54" t="s">
        <v>36</v>
      </c>
      <c r="B28" s="57" t="str">
        <f>IF(機構申請情報!B22="","",機構申請情報!B22)</f>
        <v>社会医療法人財団大樹会　総合病院回生病院</v>
      </c>
      <c r="C28" s="159" t="str">
        <f>IF(機構申請情報!C22="","",機構申請情報!C22)</f>
        <v>香川県</v>
      </c>
      <c r="D28" s="155">
        <f>IF(機構申請情報!D22="","",機構申請情報!D22)</f>
        <v>1</v>
      </c>
      <c r="E28" s="48">
        <v>100</v>
      </c>
      <c r="F28" s="38">
        <v>1</v>
      </c>
      <c r="G28" s="38">
        <v>0</v>
      </c>
      <c r="H28" s="38">
        <v>0</v>
      </c>
      <c r="I28" s="38">
        <v>0</v>
      </c>
      <c r="J28" s="38">
        <v>0</v>
      </c>
      <c r="K28" s="31">
        <v>2017</v>
      </c>
      <c r="L28" s="38">
        <v>0</v>
      </c>
      <c r="M28" s="38">
        <v>30</v>
      </c>
      <c r="N28" s="38">
        <v>4</v>
      </c>
      <c r="O28" s="43">
        <v>517</v>
      </c>
      <c r="R28" s="27">
        <f t="shared" si="5"/>
        <v>1</v>
      </c>
      <c r="S28" s="27" t="str">
        <f t="shared" si="4"/>
        <v/>
      </c>
      <c r="T28" s="27" t="str">
        <f t="shared" si="0"/>
        <v/>
      </c>
      <c r="U28" s="27" t="str">
        <f t="shared" si="1"/>
        <v/>
      </c>
      <c r="V28" s="27" t="str">
        <f t="shared" si="2"/>
        <v/>
      </c>
      <c r="W28" s="27" t="str">
        <f t="shared" si="3"/>
        <v/>
      </c>
      <c r="X28" s="27"/>
      <c r="Y28" s="27"/>
      <c r="Z28" s="25"/>
      <c r="AA28" s="25"/>
      <c r="AB28" s="25"/>
      <c r="AC28" s="25"/>
    </row>
    <row r="29" spans="1:29" ht="24" customHeight="1">
      <c r="A29" s="54" t="s">
        <v>37</v>
      </c>
      <c r="B29" s="57" t="str">
        <f>IF(機構申請情報!B23="","",機構申請情報!B23)</f>
        <v>高松市立みんなの病院</v>
      </c>
      <c r="C29" s="159" t="str">
        <f>IF(機構申請情報!C23="","",機構申請情報!C23)</f>
        <v>香川県</v>
      </c>
      <c r="D29" s="155">
        <f>IF(機構申請情報!D23="","",機構申請情報!D23)</f>
        <v>2</v>
      </c>
      <c r="E29" s="48">
        <v>100</v>
      </c>
      <c r="F29" s="38">
        <v>2</v>
      </c>
      <c r="G29" s="38">
        <v>0</v>
      </c>
      <c r="H29" s="38">
        <v>0</v>
      </c>
      <c r="I29" s="38">
        <v>0</v>
      </c>
      <c r="J29" s="38">
        <v>0</v>
      </c>
      <c r="K29" s="31">
        <v>2017</v>
      </c>
      <c r="L29" s="38">
        <v>3</v>
      </c>
      <c r="M29" s="38">
        <v>40</v>
      </c>
      <c r="N29" s="38">
        <v>5</v>
      </c>
      <c r="O29" s="43">
        <v>120</v>
      </c>
      <c r="R29" s="27">
        <f t="shared" si="5"/>
        <v>2</v>
      </c>
      <c r="S29" s="27" t="str">
        <f t="shared" si="4"/>
        <v/>
      </c>
      <c r="T29" s="27" t="str">
        <f t="shared" si="0"/>
        <v/>
      </c>
      <c r="U29" s="27" t="str">
        <f t="shared" si="1"/>
        <v/>
      </c>
      <c r="V29" s="27" t="str">
        <f t="shared" si="2"/>
        <v/>
      </c>
      <c r="W29" s="27" t="str">
        <f t="shared" si="3"/>
        <v/>
      </c>
      <c r="X29" s="27"/>
      <c r="Y29" s="27"/>
      <c r="Z29" s="25"/>
      <c r="AA29" s="25"/>
      <c r="AB29" s="25"/>
      <c r="AC29" s="25"/>
    </row>
    <row r="30" spans="1:29" ht="24" customHeight="1">
      <c r="A30" s="54" t="s">
        <v>38</v>
      </c>
      <c r="B30" s="57" t="str">
        <f>IF(機構申請情報!B24="","",機構申請情報!B24)</f>
        <v>独立行政法人国立病院機構四国こどもとおとなの医療センター</v>
      </c>
      <c r="C30" s="159" t="str">
        <f>IF(機構申請情報!C24="","",機構申請情報!C24)</f>
        <v>香川県</v>
      </c>
      <c r="D30" s="155">
        <f>IF(機構申請情報!D24="","",機構申請情報!D24)</f>
        <v>2</v>
      </c>
      <c r="E30" s="48">
        <v>50</v>
      </c>
      <c r="F30" s="38">
        <v>6</v>
      </c>
      <c r="G30" s="38">
        <v>0</v>
      </c>
      <c r="H30" s="38">
        <v>0</v>
      </c>
      <c r="I30" s="38">
        <v>0</v>
      </c>
      <c r="J30" s="38">
        <v>0</v>
      </c>
      <c r="K30" s="31">
        <v>2017</v>
      </c>
      <c r="L30" s="38">
        <v>50</v>
      </c>
      <c r="M30" s="38">
        <v>54</v>
      </c>
      <c r="N30" s="38">
        <v>0</v>
      </c>
      <c r="O30" s="43">
        <v>788</v>
      </c>
      <c r="R30" s="27">
        <f t="shared" si="5"/>
        <v>1</v>
      </c>
      <c r="S30" s="27" t="str">
        <f t="shared" si="4"/>
        <v/>
      </c>
      <c r="T30" s="27" t="str">
        <f t="shared" si="0"/>
        <v/>
      </c>
      <c r="U30" s="27" t="str">
        <f t="shared" si="1"/>
        <v/>
      </c>
      <c r="V30" s="27" t="str">
        <f t="shared" si="2"/>
        <v/>
      </c>
      <c r="W30" s="27" t="str">
        <f t="shared" si="3"/>
        <v/>
      </c>
      <c r="X30" s="27"/>
      <c r="Y30" s="27"/>
      <c r="Z30" s="25"/>
      <c r="AA30" s="25"/>
      <c r="AB30" s="25"/>
      <c r="AC30" s="25"/>
    </row>
    <row r="31" spans="1:29" ht="24" customHeight="1">
      <c r="A31" s="54" t="s">
        <v>39</v>
      </c>
      <c r="B31" s="57" t="str">
        <f>IF(機構申請情報!B25="","",機構申請情報!B25)</f>
        <v>公立学校共済組合四国中央病院</v>
      </c>
      <c r="C31" s="159" t="str">
        <f>IF(機構申請情報!C25="","",機構申請情報!C25)</f>
        <v>香川県</v>
      </c>
      <c r="D31" s="155">
        <f>IF(機構申請情報!D25="","",機構申請情報!D25)</f>
        <v>1</v>
      </c>
      <c r="E31" s="48">
        <v>100</v>
      </c>
      <c r="F31" s="38">
        <v>2</v>
      </c>
      <c r="G31" s="38">
        <v>0</v>
      </c>
      <c r="H31" s="38">
        <v>0</v>
      </c>
      <c r="I31" s="38">
        <v>0</v>
      </c>
      <c r="J31" s="38">
        <v>0</v>
      </c>
      <c r="K31" s="31">
        <v>2017</v>
      </c>
      <c r="L31" s="38">
        <v>0</v>
      </c>
      <c r="M31" s="38">
        <v>66</v>
      </c>
      <c r="N31" s="38">
        <v>66</v>
      </c>
      <c r="O31" s="43">
        <v>398</v>
      </c>
      <c r="R31" s="27">
        <f t="shared" si="5"/>
        <v>1</v>
      </c>
      <c r="S31" s="27" t="str">
        <f t="shared" si="4"/>
        <v/>
      </c>
      <c r="T31" s="27" t="str">
        <f t="shared" si="0"/>
        <v/>
      </c>
      <c r="U31" s="27" t="str">
        <f t="shared" si="1"/>
        <v/>
      </c>
      <c r="V31" s="27" t="str">
        <f t="shared" si="2"/>
        <v/>
      </c>
      <c r="W31" s="27" t="str">
        <f t="shared" si="3"/>
        <v/>
      </c>
      <c r="X31" s="27"/>
      <c r="Y31" s="27"/>
      <c r="Z31" s="25"/>
      <c r="AA31" s="25"/>
      <c r="AB31" s="25"/>
      <c r="AC31" s="25"/>
    </row>
    <row r="32" spans="1:29" ht="24" customHeight="1">
      <c r="A32" s="54" t="s">
        <v>40</v>
      </c>
      <c r="B32" s="57" t="str">
        <f>IF(機構申請情報!B26="","",機構申請情報!B26)</f>
        <v>高知赤十字病院</v>
      </c>
      <c r="C32" s="159" t="str">
        <f>IF(機構申請情報!C26="","",機構申請情報!C26)</f>
        <v>高知県</v>
      </c>
      <c r="D32" s="155">
        <f>IF(機構申請情報!D26="","",機構申請情報!D26)</f>
        <v>3</v>
      </c>
      <c r="E32" s="48">
        <v>100</v>
      </c>
      <c r="F32" s="38">
        <v>3</v>
      </c>
      <c r="G32" s="38">
        <v>1</v>
      </c>
      <c r="H32" s="38">
        <v>0</v>
      </c>
      <c r="I32" s="38">
        <v>1</v>
      </c>
      <c r="J32" s="38">
        <v>0</v>
      </c>
      <c r="K32" s="31">
        <v>2017</v>
      </c>
      <c r="L32" s="38">
        <v>0</v>
      </c>
      <c r="M32" s="38">
        <v>209</v>
      </c>
      <c r="N32" s="38">
        <v>27</v>
      </c>
      <c r="O32" s="43">
        <v>490</v>
      </c>
      <c r="R32" s="27">
        <f t="shared" si="5"/>
        <v>3</v>
      </c>
      <c r="S32" s="27" t="str">
        <f t="shared" si="4"/>
        <v/>
      </c>
      <c r="T32" s="27" t="str">
        <f t="shared" si="0"/>
        <v/>
      </c>
      <c r="U32" s="27" t="str">
        <f t="shared" si="1"/>
        <v/>
      </c>
      <c r="V32" s="27" t="str">
        <f t="shared" si="2"/>
        <v/>
      </c>
      <c r="W32" s="27" t="str">
        <f t="shared" si="3"/>
        <v/>
      </c>
      <c r="X32" s="27"/>
      <c r="Y32" s="27"/>
      <c r="Z32" s="25"/>
      <c r="AA32" s="25"/>
      <c r="AB32" s="25"/>
      <c r="AC32" s="25"/>
    </row>
    <row r="33" spans="1:29" ht="24" customHeight="1">
      <c r="A33" s="54" t="s">
        <v>41</v>
      </c>
      <c r="B33" s="57" t="str">
        <f>IF(機構申請情報!B27="","",機構申請情報!B27)</f>
        <v>独立行政法人国立病院機構高知病院</v>
      </c>
      <c r="C33" s="159" t="str">
        <f>IF(機構申請情報!C27="","",機構申請情報!C27)</f>
        <v>高知県</v>
      </c>
      <c r="D33" s="155">
        <f>IF(機構申請情報!D27="","",機構申請情報!D27)</f>
        <v>3</v>
      </c>
      <c r="E33" s="48">
        <v>100</v>
      </c>
      <c r="F33" s="38">
        <v>3</v>
      </c>
      <c r="G33" s="38">
        <v>0</v>
      </c>
      <c r="H33" s="38">
        <v>0</v>
      </c>
      <c r="I33" s="38">
        <v>0</v>
      </c>
      <c r="J33" s="38">
        <v>0</v>
      </c>
      <c r="K33" s="31">
        <v>2017</v>
      </c>
      <c r="L33" s="38">
        <v>0</v>
      </c>
      <c r="M33" s="38">
        <v>254</v>
      </c>
      <c r="N33" s="38">
        <v>28</v>
      </c>
      <c r="O33" s="43">
        <v>613</v>
      </c>
      <c r="R33" s="27">
        <f t="shared" si="5"/>
        <v>3</v>
      </c>
      <c r="S33" s="27" t="str">
        <f t="shared" si="4"/>
        <v/>
      </c>
      <c r="T33" s="27" t="str">
        <f t="shared" si="0"/>
        <v/>
      </c>
      <c r="U33" s="27" t="str">
        <f t="shared" si="1"/>
        <v/>
      </c>
      <c r="V33" s="27" t="str">
        <f t="shared" si="2"/>
        <v/>
      </c>
      <c r="W33" s="27" t="str">
        <f t="shared" si="3"/>
        <v/>
      </c>
      <c r="X33" s="27"/>
      <c r="Y33" s="27"/>
      <c r="Z33" s="25"/>
      <c r="AA33" s="25"/>
      <c r="AB33" s="25"/>
      <c r="AC33" s="25"/>
    </row>
    <row r="34" spans="1:29" ht="24" customHeight="1">
      <c r="A34" s="54" t="s">
        <v>42</v>
      </c>
      <c r="B34" s="57" t="str">
        <f>IF(機構申請情報!B28="","",機構申請情報!B28)</f>
        <v/>
      </c>
      <c r="C34" s="159" t="str">
        <f>IF(機構申請情報!C28="","",機構申請情報!C28)</f>
        <v/>
      </c>
      <c r="D34" s="155" t="str">
        <f>IF(機構申請情報!D28="","",機構申請情報!D28)</f>
        <v/>
      </c>
      <c r="E34" s="48"/>
      <c r="F34" s="38"/>
      <c r="G34" s="38"/>
      <c r="H34" s="38"/>
      <c r="I34" s="38"/>
      <c r="J34" s="43"/>
      <c r="K34" s="31"/>
      <c r="L34" s="38"/>
      <c r="M34" s="38"/>
      <c r="N34" s="38"/>
      <c r="O34" s="43"/>
      <c r="R34" s="27">
        <f t="shared" si="5"/>
        <v>0</v>
      </c>
      <c r="S34" s="27" t="str">
        <f t="shared" si="4"/>
        <v/>
      </c>
      <c r="T34" s="27" t="str">
        <f t="shared" si="0"/>
        <v/>
      </c>
      <c r="U34" s="27" t="str">
        <f t="shared" si="1"/>
        <v/>
      </c>
      <c r="V34" s="27" t="str">
        <f t="shared" si="2"/>
        <v/>
      </c>
      <c r="W34" s="27" t="str">
        <f t="shared" si="3"/>
        <v/>
      </c>
      <c r="X34" s="27"/>
      <c r="Y34" s="27"/>
      <c r="Z34" s="25"/>
      <c r="AA34" s="25"/>
      <c r="AB34" s="25"/>
      <c r="AC34" s="25"/>
    </row>
    <row r="35" spans="1:29" ht="24" customHeight="1">
      <c r="A35" s="54" t="s">
        <v>43</v>
      </c>
      <c r="B35" s="57" t="str">
        <f>IF(機構申請情報!B29="","",機構申請情報!B29)</f>
        <v/>
      </c>
      <c r="C35" s="159" t="str">
        <f>IF(機構申請情報!C29="","",機構申請情報!C29)</f>
        <v/>
      </c>
      <c r="D35" s="155" t="str">
        <f>IF(機構申請情報!D29="","",機構申請情報!D29)</f>
        <v/>
      </c>
      <c r="E35" s="48"/>
      <c r="F35" s="38"/>
      <c r="G35" s="38"/>
      <c r="H35" s="38"/>
      <c r="I35" s="38"/>
      <c r="J35" s="43"/>
      <c r="K35" s="31"/>
      <c r="L35" s="38"/>
      <c r="M35" s="38"/>
      <c r="N35" s="38"/>
      <c r="O35" s="43"/>
      <c r="R35" s="27">
        <f t="shared" si="5"/>
        <v>0</v>
      </c>
      <c r="S35" s="27" t="str">
        <f t="shared" si="4"/>
        <v/>
      </c>
      <c r="T35" s="27" t="str">
        <f t="shared" si="0"/>
        <v/>
      </c>
      <c r="U35" s="27" t="str">
        <f t="shared" si="1"/>
        <v/>
      </c>
      <c r="V35" s="27" t="str">
        <f t="shared" si="2"/>
        <v/>
      </c>
      <c r="W35" s="27" t="str">
        <f t="shared" si="3"/>
        <v/>
      </c>
      <c r="X35" s="27"/>
      <c r="Y35" s="27"/>
      <c r="Z35" s="25"/>
      <c r="AA35" s="25"/>
      <c r="AB35" s="25"/>
      <c r="AC35" s="25"/>
    </row>
    <row r="36" spans="1:29" ht="24" customHeight="1">
      <c r="A36" s="54" t="s">
        <v>44</v>
      </c>
      <c r="B36" s="57" t="str">
        <f>IF(機構申請情報!B30="","",機構申請情報!B30)</f>
        <v/>
      </c>
      <c r="C36" s="159" t="str">
        <f>IF(機構申請情報!C30="","",機構申請情報!C30)</f>
        <v/>
      </c>
      <c r="D36" s="155" t="str">
        <f>IF(機構申請情報!D30="","",機構申請情報!D30)</f>
        <v/>
      </c>
      <c r="E36" s="48"/>
      <c r="F36" s="38"/>
      <c r="G36" s="38"/>
      <c r="H36" s="38"/>
      <c r="I36" s="38"/>
      <c r="J36" s="43"/>
      <c r="K36" s="31"/>
      <c r="L36" s="38"/>
      <c r="M36" s="38"/>
      <c r="N36" s="38"/>
      <c r="O36" s="43"/>
      <c r="R36" s="27">
        <f t="shared" si="5"/>
        <v>0</v>
      </c>
      <c r="S36" s="27" t="str">
        <f t="shared" si="4"/>
        <v/>
      </c>
      <c r="T36" s="27" t="str">
        <f t="shared" si="0"/>
        <v/>
      </c>
      <c r="U36" s="27" t="str">
        <f t="shared" si="1"/>
        <v/>
      </c>
      <c r="V36" s="27" t="str">
        <f t="shared" si="2"/>
        <v/>
      </c>
      <c r="W36" s="27" t="str">
        <f t="shared" si="3"/>
        <v/>
      </c>
      <c r="X36" s="27"/>
      <c r="Y36" s="27"/>
      <c r="Z36" s="25"/>
      <c r="AA36" s="25"/>
      <c r="AB36" s="25"/>
      <c r="AC36" s="25"/>
    </row>
    <row r="37" spans="1:29" ht="24" customHeight="1">
      <c r="A37" s="54" t="s">
        <v>45</v>
      </c>
      <c r="B37" s="57" t="str">
        <f>IF(機構申請情報!B31="","",機構申請情報!B31)</f>
        <v/>
      </c>
      <c r="C37" s="159" t="str">
        <f>IF(機構申請情報!C31="","",機構申請情報!C31)</f>
        <v/>
      </c>
      <c r="D37" s="155" t="str">
        <f>IF(機構申請情報!D31="","",機構申請情報!D31)</f>
        <v/>
      </c>
      <c r="E37" s="48"/>
      <c r="F37" s="38"/>
      <c r="G37" s="38"/>
      <c r="H37" s="38"/>
      <c r="I37" s="38"/>
      <c r="J37" s="43"/>
      <c r="K37" s="31"/>
      <c r="L37" s="38"/>
      <c r="M37" s="38"/>
      <c r="N37" s="38"/>
      <c r="O37" s="43"/>
      <c r="R37" s="27">
        <f t="shared" si="5"/>
        <v>0</v>
      </c>
      <c r="S37" s="27" t="str">
        <f t="shared" si="4"/>
        <v/>
      </c>
      <c r="T37" s="27" t="str">
        <f t="shared" si="0"/>
        <v/>
      </c>
      <c r="U37" s="27" t="str">
        <f t="shared" si="1"/>
        <v/>
      </c>
      <c r="V37" s="27" t="str">
        <f t="shared" si="2"/>
        <v/>
      </c>
      <c r="W37" s="27" t="str">
        <f t="shared" si="3"/>
        <v/>
      </c>
      <c r="X37" s="27"/>
      <c r="Y37" s="27"/>
      <c r="Z37" s="25"/>
      <c r="AA37" s="25"/>
      <c r="AB37" s="25"/>
      <c r="AC37" s="25"/>
    </row>
    <row r="38" spans="1:29" ht="24" customHeight="1">
      <c r="A38" s="54" t="s">
        <v>46</v>
      </c>
      <c r="B38" s="57" t="str">
        <f>IF(機構申請情報!B32="","",機構申請情報!B32)</f>
        <v/>
      </c>
      <c r="C38" s="159" t="str">
        <f>IF(機構申請情報!C32="","",機構申請情報!C32)</f>
        <v/>
      </c>
      <c r="D38" s="155" t="str">
        <f>IF(機構申請情報!D32="","",機構申請情報!D32)</f>
        <v/>
      </c>
      <c r="E38" s="48"/>
      <c r="F38" s="38"/>
      <c r="G38" s="38"/>
      <c r="H38" s="38"/>
      <c r="I38" s="38"/>
      <c r="J38" s="43"/>
      <c r="K38" s="31"/>
      <c r="L38" s="38"/>
      <c r="M38" s="38"/>
      <c r="N38" s="38"/>
      <c r="O38" s="43"/>
      <c r="R38" s="27">
        <f t="shared" si="5"/>
        <v>0</v>
      </c>
      <c r="S38" s="27" t="str">
        <f t="shared" si="4"/>
        <v/>
      </c>
      <c r="T38" s="27" t="str">
        <f t="shared" si="0"/>
        <v/>
      </c>
      <c r="U38" s="27" t="str">
        <f t="shared" si="1"/>
        <v/>
      </c>
      <c r="V38" s="27" t="str">
        <f t="shared" si="2"/>
        <v/>
      </c>
      <c r="W38" s="27" t="str">
        <f t="shared" si="3"/>
        <v/>
      </c>
      <c r="X38" s="27"/>
      <c r="Y38" s="27"/>
      <c r="Z38" s="25"/>
      <c r="AA38" s="25"/>
      <c r="AB38" s="25"/>
      <c r="AC38" s="25"/>
    </row>
    <row r="39" spans="1:29" ht="24" customHeight="1">
      <c r="A39" s="54" t="s">
        <v>47</v>
      </c>
      <c r="B39" s="57" t="str">
        <f>IF(機構申請情報!B33="","",機構申請情報!B33)</f>
        <v/>
      </c>
      <c r="C39" s="159" t="str">
        <f>IF(機構申請情報!C33="","",機構申請情報!C33)</f>
        <v/>
      </c>
      <c r="D39" s="155" t="str">
        <f>IF(機構申請情報!D33="","",機構申請情報!D33)</f>
        <v/>
      </c>
      <c r="E39" s="48"/>
      <c r="F39" s="38"/>
      <c r="G39" s="38"/>
      <c r="H39" s="38"/>
      <c r="I39" s="38"/>
      <c r="J39" s="43"/>
      <c r="K39" s="31"/>
      <c r="L39" s="38"/>
      <c r="M39" s="38"/>
      <c r="N39" s="38"/>
      <c r="O39" s="43"/>
      <c r="R39" s="27">
        <f t="shared" si="5"/>
        <v>0</v>
      </c>
      <c r="S39" s="27" t="str">
        <f t="shared" si="4"/>
        <v/>
      </c>
      <c r="T39" s="27" t="str">
        <f t="shared" si="0"/>
        <v/>
      </c>
      <c r="U39" s="27" t="str">
        <f t="shared" si="1"/>
        <v/>
      </c>
      <c r="V39" s="27" t="str">
        <f t="shared" si="2"/>
        <v/>
      </c>
      <c r="W39" s="27" t="str">
        <f t="shared" si="3"/>
        <v/>
      </c>
      <c r="X39" s="27"/>
      <c r="Y39" s="27"/>
      <c r="Z39" s="25"/>
      <c r="AA39" s="25"/>
      <c r="AB39" s="25"/>
      <c r="AC39" s="25"/>
    </row>
    <row r="40" spans="1:29" ht="24" customHeight="1">
      <c r="A40" s="54" t="s">
        <v>48</v>
      </c>
      <c r="B40" s="57" t="str">
        <f>IF(機構申請情報!B34="","",機構申請情報!B34)</f>
        <v/>
      </c>
      <c r="C40" s="159" t="str">
        <f>IF(機構申請情報!C34="","",機構申請情報!C34)</f>
        <v/>
      </c>
      <c r="D40" s="155" t="str">
        <f>IF(機構申請情報!D34="","",機構申請情報!D34)</f>
        <v/>
      </c>
      <c r="E40" s="48"/>
      <c r="F40" s="38"/>
      <c r="G40" s="38"/>
      <c r="H40" s="38"/>
      <c r="I40" s="38"/>
      <c r="J40" s="43"/>
      <c r="K40" s="31"/>
      <c r="L40" s="38"/>
      <c r="M40" s="38"/>
      <c r="N40" s="38"/>
      <c r="O40" s="43"/>
      <c r="R40" s="27">
        <f t="shared" si="5"/>
        <v>0</v>
      </c>
      <c r="S40" s="27" t="str">
        <f t="shared" si="4"/>
        <v/>
      </c>
      <c r="T40" s="27" t="str">
        <f t="shared" si="0"/>
        <v/>
      </c>
      <c r="U40" s="27" t="str">
        <f t="shared" si="1"/>
        <v/>
      </c>
      <c r="V40" s="27" t="str">
        <f t="shared" si="2"/>
        <v/>
      </c>
      <c r="W40" s="27" t="str">
        <f t="shared" si="3"/>
        <v/>
      </c>
      <c r="X40" s="27"/>
      <c r="Y40" s="27"/>
      <c r="Z40" s="25"/>
      <c r="AA40" s="25"/>
      <c r="AB40" s="25"/>
      <c r="AC40" s="25"/>
    </row>
    <row r="41" spans="1:29" ht="24" customHeight="1">
      <c r="A41" s="54" t="s">
        <v>49</v>
      </c>
      <c r="B41" s="57" t="str">
        <f>IF(機構申請情報!B35="","",機構申請情報!B35)</f>
        <v/>
      </c>
      <c r="C41" s="159" t="str">
        <f>IF(機構申請情報!C35="","",機構申請情報!C35)</f>
        <v/>
      </c>
      <c r="D41" s="155" t="str">
        <f>IF(機構申請情報!D35="","",機構申請情報!D35)</f>
        <v/>
      </c>
      <c r="E41" s="48"/>
      <c r="F41" s="38"/>
      <c r="G41" s="38"/>
      <c r="H41" s="38"/>
      <c r="I41" s="38"/>
      <c r="J41" s="43"/>
      <c r="K41" s="31"/>
      <c r="L41" s="38"/>
      <c r="M41" s="38"/>
      <c r="N41" s="38"/>
      <c r="O41" s="43"/>
      <c r="R41" s="27">
        <f t="shared" si="5"/>
        <v>0</v>
      </c>
      <c r="S41" s="27" t="str">
        <f t="shared" si="4"/>
        <v/>
      </c>
      <c r="T41" s="27" t="str">
        <f t="shared" si="0"/>
        <v/>
      </c>
      <c r="U41" s="27" t="str">
        <f t="shared" si="1"/>
        <v/>
      </c>
      <c r="V41" s="27" t="str">
        <f t="shared" si="2"/>
        <v/>
      </c>
      <c r="W41" s="27" t="str">
        <f t="shared" si="3"/>
        <v/>
      </c>
      <c r="X41" s="27"/>
      <c r="Y41" s="27"/>
      <c r="Z41" s="25"/>
      <c r="AA41" s="25"/>
      <c r="AB41" s="25"/>
      <c r="AC41" s="25"/>
    </row>
    <row r="42" spans="1:29" ht="24" customHeight="1">
      <c r="A42" s="54" t="s">
        <v>50</v>
      </c>
      <c r="B42" s="57" t="str">
        <f>IF(機構申請情報!B36="","",機構申請情報!B36)</f>
        <v/>
      </c>
      <c r="C42" s="159" t="str">
        <f>IF(機構申請情報!C36="","",機構申請情報!C36)</f>
        <v/>
      </c>
      <c r="D42" s="155" t="str">
        <f>IF(機構申請情報!D36="","",機構申請情報!D36)</f>
        <v/>
      </c>
      <c r="E42" s="48"/>
      <c r="F42" s="38"/>
      <c r="G42" s="38"/>
      <c r="H42" s="38"/>
      <c r="I42" s="38"/>
      <c r="J42" s="43"/>
      <c r="K42" s="31"/>
      <c r="L42" s="38"/>
      <c r="M42" s="38"/>
      <c r="N42" s="38"/>
      <c r="O42" s="43"/>
      <c r="R42" s="27">
        <f t="shared" si="5"/>
        <v>0</v>
      </c>
      <c r="S42" s="27" t="str">
        <f t="shared" si="4"/>
        <v/>
      </c>
      <c r="T42" s="27" t="str">
        <f t="shared" si="0"/>
        <v/>
      </c>
      <c r="U42" s="27" t="str">
        <f t="shared" si="1"/>
        <v/>
      </c>
      <c r="V42" s="27" t="str">
        <f t="shared" si="2"/>
        <v/>
      </c>
      <c r="W42" s="27" t="str">
        <f t="shared" si="3"/>
        <v/>
      </c>
      <c r="X42" s="27"/>
      <c r="Y42" s="27"/>
      <c r="Z42" s="25"/>
      <c r="AA42" s="25"/>
      <c r="AB42" s="25"/>
      <c r="AC42" s="25"/>
    </row>
    <row r="43" spans="1:29" ht="24" customHeight="1">
      <c r="A43" s="54" t="s">
        <v>51</v>
      </c>
      <c r="B43" s="57" t="str">
        <f>IF(機構申請情報!B37="","",機構申請情報!B37)</f>
        <v/>
      </c>
      <c r="C43" s="159" t="str">
        <f>IF(機構申請情報!C37="","",機構申請情報!C37)</f>
        <v/>
      </c>
      <c r="D43" s="155" t="str">
        <f>IF(機構申請情報!D37="","",機構申請情報!D37)</f>
        <v/>
      </c>
      <c r="E43" s="48"/>
      <c r="F43" s="38"/>
      <c r="G43" s="38"/>
      <c r="H43" s="38"/>
      <c r="I43" s="38"/>
      <c r="J43" s="43"/>
      <c r="K43" s="31"/>
      <c r="L43" s="38"/>
      <c r="M43" s="38"/>
      <c r="N43" s="38"/>
      <c r="O43" s="43"/>
      <c r="R43" s="27">
        <f t="shared" si="5"/>
        <v>0</v>
      </c>
      <c r="S43" s="27" t="str">
        <f t="shared" si="4"/>
        <v/>
      </c>
      <c r="T43" s="27" t="str">
        <f t="shared" si="0"/>
        <v/>
      </c>
      <c r="U43" s="27" t="str">
        <f t="shared" si="1"/>
        <v/>
      </c>
      <c r="V43" s="27" t="str">
        <f t="shared" si="2"/>
        <v/>
      </c>
      <c r="W43" s="27" t="str">
        <f t="shared" si="3"/>
        <v/>
      </c>
      <c r="X43" s="27"/>
      <c r="Y43" s="27"/>
      <c r="Z43" s="25"/>
      <c r="AA43" s="25"/>
      <c r="AB43" s="25"/>
      <c r="AC43" s="25"/>
    </row>
    <row r="44" spans="1:29" ht="24" customHeight="1">
      <c r="A44" s="54" t="s">
        <v>52</v>
      </c>
      <c r="B44" s="57" t="str">
        <f>IF(機構申請情報!B38="","",機構申請情報!B38)</f>
        <v/>
      </c>
      <c r="C44" s="159" t="str">
        <f>IF(機構申請情報!C38="","",機構申請情報!C38)</f>
        <v/>
      </c>
      <c r="D44" s="155" t="str">
        <f>IF(機構申請情報!D38="","",機構申請情報!D38)</f>
        <v/>
      </c>
      <c r="E44" s="48"/>
      <c r="F44" s="38"/>
      <c r="G44" s="38"/>
      <c r="H44" s="38"/>
      <c r="I44" s="38"/>
      <c r="J44" s="43"/>
      <c r="K44" s="31"/>
      <c r="L44" s="38"/>
      <c r="M44" s="38"/>
      <c r="N44" s="38"/>
      <c r="O44" s="43"/>
      <c r="R44" s="27">
        <f t="shared" si="5"/>
        <v>0</v>
      </c>
      <c r="S44" s="27" t="str">
        <f t="shared" si="4"/>
        <v/>
      </c>
      <c r="T44" s="27" t="str">
        <f t="shared" si="0"/>
        <v/>
      </c>
      <c r="U44" s="27" t="str">
        <f t="shared" si="1"/>
        <v/>
      </c>
      <c r="V44" s="27" t="str">
        <f t="shared" si="2"/>
        <v/>
      </c>
      <c r="W44" s="27" t="str">
        <f t="shared" si="3"/>
        <v/>
      </c>
      <c r="X44" s="27"/>
      <c r="Y44" s="27"/>
      <c r="Z44" s="25"/>
      <c r="AA44" s="25"/>
      <c r="AB44" s="25"/>
      <c r="AC44" s="25"/>
    </row>
    <row r="45" spans="1:29" ht="24" customHeight="1">
      <c r="A45" s="54" t="s">
        <v>53</v>
      </c>
      <c r="B45" s="57" t="str">
        <f>IF(機構申請情報!B39="","",機構申請情報!B39)</f>
        <v/>
      </c>
      <c r="C45" s="159" t="str">
        <f>IF(機構申請情報!C39="","",機構申請情報!C39)</f>
        <v/>
      </c>
      <c r="D45" s="155" t="str">
        <f>IF(機構申請情報!D39="","",機構申請情報!D39)</f>
        <v/>
      </c>
      <c r="E45" s="48"/>
      <c r="F45" s="38"/>
      <c r="G45" s="38"/>
      <c r="H45" s="38"/>
      <c r="I45" s="38"/>
      <c r="J45" s="43"/>
      <c r="K45" s="31"/>
      <c r="L45" s="38"/>
      <c r="M45" s="38"/>
      <c r="N45" s="38"/>
      <c r="O45" s="43"/>
      <c r="R45" s="27">
        <f t="shared" si="5"/>
        <v>0</v>
      </c>
      <c r="S45" s="27" t="str">
        <f t="shared" si="4"/>
        <v/>
      </c>
      <c r="T45" s="27" t="str">
        <f t="shared" si="0"/>
        <v/>
      </c>
      <c r="U45" s="27" t="str">
        <f t="shared" si="1"/>
        <v/>
      </c>
      <c r="V45" s="27" t="str">
        <f t="shared" si="2"/>
        <v/>
      </c>
      <c r="W45" s="27" t="str">
        <f t="shared" si="3"/>
        <v/>
      </c>
      <c r="X45" s="27"/>
      <c r="Y45" s="27"/>
      <c r="Z45" s="25"/>
      <c r="AA45" s="25"/>
      <c r="AB45" s="25"/>
      <c r="AC45" s="25"/>
    </row>
    <row r="46" spans="1:29" ht="24" customHeight="1">
      <c r="A46" s="54" t="s">
        <v>54</v>
      </c>
      <c r="B46" s="57" t="str">
        <f>IF(機構申請情報!B40="","",機構申請情報!B40)</f>
        <v/>
      </c>
      <c r="C46" s="159" t="str">
        <f>IF(機構申請情報!C40="","",機構申請情報!C40)</f>
        <v/>
      </c>
      <c r="D46" s="155" t="str">
        <f>IF(機構申請情報!D40="","",機構申請情報!D40)</f>
        <v/>
      </c>
      <c r="E46" s="48"/>
      <c r="F46" s="38"/>
      <c r="G46" s="38"/>
      <c r="H46" s="38"/>
      <c r="I46" s="38"/>
      <c r="J46" s="43"/>
      <c r="K46" s="31"/>
      <c r="L46" s="38"/>
      <c r="M46" s="38"/>
      <c r="N46" s="38"/>
      <c r="O46" s="43"/>
      <c r="R46" s="27">
        <f t="shared" si="5"/>
        <v>0</v>
      </c>
      <c r="S46" s="27" t="str">
        <f t="shared" si="4"/>
        <v/>
      </c>
      <c r="T46" s="27" t="str">
        <f t="shared" si="0"/>
        <v/>
      </c>
      <c r="U46" s="27" t="str">
        <f t="shared" si="1"/>
        <v/>
      </c>
      <c r="V46" s="27" t="str">
        <f t="shared" si="2"/>
        <v/>
      </c>
      <c r="W46" s="27" t="str">
        <f t="shared" si="3"/>
        <v/>
      </c>
      <c r="X46" s="27"/>
      <c r="Y46" s="27"/>
      <c r="Z46" s="25"/>
      <c r="AA46" s="25"/>
      <c r="AB46" s="25"/>
      <c r="AC46" s="25"/>
    </row>
    <row r="47" spans="1:29" ht="24" customHeight="1">
      <c r="A47" s="54" t="s">
        <v>55</v>
      </c>
      <c r="B47" s="57" t="str">
        <f>IF(機構申請情報!B41="","",機構申請情報!B41)</f>
        <v/>
      </c>
      <c r="C47" s="159" t="str">
        <f>IF(機構申請情報!C41="","",機構申請情報!C41)</f>
        <v/>
      </c>
      <c r="D47" s="155" t="str">
        <f>IF(機構申請情報!D41="","",機構申請情報!D41)</f>
        <v/>
      </c>
      <c r="E47" s="48"/>
      <c r="F47" s="38"/>
      <c r="G47" s="38"/>
      <c r="H47" s="38"/>
      <c r="I47" s="38"/>
      <c r="J47" s="43"/>
      <c r="K47" s="31"/>
      <c r="L47" s="38"/>
      <c r="M47" s="38"/>
      <c r="N47" s="38"/>
      <c r="O47" s="43"/>
      <c r="R47" s="27">
        <f t="shared" si="5"/>
        <v>0</v>
      </c>
      <c r="S47" s="27" t="str">
        <f t="shared" si="4"/>
        <v/>
      </c>
      <c r="T47" s="27" t="str">
        <f t="shared" si="0"/>
        <v/>
      </c>
      <c r="U47" s="27" t="str">
        <f t="shared" si="1"/>
        <v/>
      </c>
      <c r="V47" s="27" t="str">
        <f t="shared" si="2"/>
        <v/>
      </c>
      <c r="W47" s="27" t="str">
        <f t="shared" si="3"/>
        <v/>
      </c>
      <c r="X47" s="27"/>
      <c r="Y47" s="27"/>
      <c r="Z47" s="25"/>
      <c r="AA47" s="25"/>
      <c r="AB47" s="25"/>
      <c r="AC47" s="25"/>
    </row>
    <row r="48" spans="1:29" ht="24" customHeight="1">
      <c r="A48" s="54" t="s">
        <v>56</v>
      </c>
      <c r="B48" s="57" t="str">
        <f>IF(機構申請情報!B42="","",機構申請情報!B42)</f>
        <v/>
      </c>
      <c r="C48" s="159" t="str">
        <f>IF(機構申請情報!C42="","",機構申請情報!C42)</f>
        <v/>
      </c>
      <c r="D48" s="155" t="str">
        <f>IF(機構申請情報!D42="","",機構申請情報!D42)</f>
        <v/>
      </c>
      <c r="E48" s="48"/>
      <c r="F48" s="38"/>
      <c r="G48" s="38"/>
      <c r="H48" s="38"/>
      <c r="I48" s="38"/>
      <c r="J48" s="43"/>
      <c r="K48" s="31"/>
      <c r="L48" s="38"/>
      <c r="M48" s="38"/>
      <c r="N48" s="38"/>
      <c r="O48" s="43"/>
      <c r="R48" s="27">
        <f t="shared" si="5"/>
        <v>0</v>
      </c>
      <c r="S48" s="27" t="str">
        <f t="shared" si="4"/>
        <v/>
      </c>
      <c r="T48" s="27" t="str">
        <f t="shared" si="0"/>
        <v/>
      </c>
      <c r="U48" s="27" t="str">
        <f t="shared" si="1"/>
        <v/>
      </c>
      <c r="V48" s="27" t="str">
        <f t="shared" si="2"/>
        <v/>
      </c>
      <c r="W48" s="27" t="str">
        <f t="shared" si="3"/>
        <v/>
      </c>
      <c r="X48" s="27"/>
      <c r="Y48" s="27"/>
      <c r="Z48" s="25"/>
      <c r="AA48" s="25"/>
      <c r="AB48" s="25"/>
      <c r="AC48" s="25"/>
    </row>
    <row r="49" spans="1:29" ht="24" customHeight="1">
      <c r="A49" s="54" t="s">
        <v>57</v>
      </c>
      <c r="B49" s="57" t="str">
        <f>IF(機構申請情報!B43="","",機構申請情報!B43)</f>
        <v/>
      </c>
      <c r="C49" s="159" t="str">
        <f>IF(機構申請情報!C43="","",機構申請情報!C43)</f>
        <v/>
      </c>
      <c r="D49" s="155" t="str">
        <f>IF(機構申請情報!D43="","",機構申請情報!D43)</f>
        <v/>
      </c>
      <c r="E49" s="48"/>
      <c r="F49" s="38"/>
      <c r="G49" s="38"/>
      <c r="H49" s="38"/>
      <c r="I49" s="38"/>
      <c r="J49" s="43"/>
      <c r="K49" s="31"/>
      <c r="L49" s="38"/>
      <c r="M49" s="38"/>
      <c r="N49" s="38"/>
      <c r="O49" s="43"/>
      <c r="R49" s="27">
        <f t="shared" ref="R49:R80" si="6">IF(D49="",0,D49)*E49/100</f>
        <v>0</v>
      </c>
      <c r="S49" s="27" t="str">
        <f t="shared" si="4"/>
        <v/>
      </c>
      <c r="T49" s="27" t="str">
        <f t="shared" ref="T49:T80" si="7">IF(OR(B49="",B49="0",B49=0),"",IF(ABS(G49)-ABS(I49)&lt;0,"NO",""))</f>
        <v/>
      </c>
      <c r="U49" s="27" t="str">
        <f t="shared" ref="U49:U80" si="8">IF(OR(B49="",B49="0",B49=0),"",IF(ABS(H49)-ABS(J49)&lt;0,"NO",""))</f>
        <v/>
      </c>
      <c r="V49" s="27" t="str">
        <f t="shared" ref="V49:V80" si="9">IF(S49="未記入",A49&amp;",","")</f>
        <v/>
      </c>
      <c r="W49" s="27" t="str">
        <f t="shared" ref="W49:W80" si="10">IF(COUNTIF(T49:U49,"NO")=0,"",A49&amp;",")</f>
        <v/>
      </c>
      <c r="X49" s="27"/>
      <c r="Y49" s="27"/>
      <c r="Z49" s="25"/>
      <c r="AA49" s="25"/>
      <c r="AB49" s="25"/>
      <c r="AC49" s="25"/>
    </row>
    <row r="50" spans="1:29" ht="24" customHeight="1">
      <c r="A50" s="54" t="s">
        <v>58</v>
      </c>
      <c r="B50" s="57" t="str">
        <f>IF(機構申請情報!B44="","",機構申請情報!B44)</f>
        <v/>
      </c>
      <c r="C50" s="159" t="str">
        <f>IF(機構申請情報!C44="","",機構申請情報!C44)</f>
        <v/>
      </c>
      <c r="D50" s="155" t="str">
        <f>IF(機構申請情報!D44="","",機構申請情報!D44)</f>
        <v/>
      </c>
      <c r="E50" s="48"/>
      <c r="F50" s="38"/>
      <c r="G50" s="38"/>
      <c r="H50" s="38"/>
      <c r="I50" s="38"/>
      <c r="J50" s="43"/>
      <c r="K50" s="31"/>
      <c r="L50" s="38"/>
      <c r="M50" s="38"/>
      <c r="N50" s="38"/>
      <c r="O50" s="43"/>
      <c r="R50" s="27">
        <f t="shared" si="6"/>
        <v>0</v>
      </c>
      <c r="S50" s="27" t="str">
        <f t="shared" ref="S50:S81" si="11">IF(OR(B50="",B50="0",B50=0),"",IF(COUNTBLANK(C50:O50)=0,"","未記入"))</f>
        <v/>
      </c>
      <c r="T50" s="27" t="str">
        <f t="shared" si="7"/>
        <v/>
      </c>
      <c r="U50" s="27" t="str">
        <f t="shared" si="8"/>
        <v/>
      </c>
      <c r="V50" s="27" t="str">
        <f t="shared" si="9"/>
        <v/>
      </c>
      <c r="W50" s="27" t="str">
        <f t="shared" si="10"/>
        <v/>
      </c>
      <c r="X50" s="27"/>
      <c r="Y50" s="27"/>
      <c r="Z50" s="25"/>
      <c r="AA50" s="25"/>
      <c r="AB50" s="25"/>
      <c r="AC50" s="25"/>
    </row>
    <row r="51" spans="1:29" ht="24" customHeight="1">
      <c r="A51" s="54" t="s">
        <v>59</v>
      </c>
      <c r="B51" s="57" t="str">
        <f>IF(機構申請情報!B45="","",機構申請情報!B45)</f>
        <v/>
      </c>
      <c r="C51" s="159" t="str">
        <f>IF(機構申請情報!C45="","",機構申請情報!C45)</f>
        <v/>
      </c>
      <c r="D51" s="155" t="str">
        <f>IF(機構申請情報!D45="","",機構申請情報!D45)</f>
        <v/>
      </c>
      <c r="E51" s="48"/>
      <c r="F51" s="38"/>
      <c r="G51" s="38"/>
      <c r="H51" s="38"/>
      <c r="I51" s="38"/>
      <c r="J51" s="43"/>
      <c r="K51" s="31"/>
      <c r="L51" s="38"/>
      <c r="M51" s="38"/>
      <c r="N51" s="38"/>
      <c r="O51" s="43"/>
      <c r="R51" s="27">
        <f t="shared" si="6"/>
        <v>0</v>
      </c>
      <c r="S51" s="27" t="str">
        <f t="shared" si="11"/>
        <v/>
      </c>
      <c r="T51" s="27" t="str">
        <f t="shared" si="7"/>
        <v/>
      </c>
      <c r="U51" s="27" t="str">
        <f t="shared" si="8"/>
        <v/>
      </c>
      <c r="V51" s="27" t="str">
        <f t="shared" si="9"/>
        <v/>
      </c>
      <c r="W51" s="27" t="str">
        <f t="shared" si="10"/>
        <v/>
      </c>
      <c r="X51" s="27"/>
      <c r="Y51" s="27"/>
      <c r="Z51" s="25"/>
      <c r="AA51" s="25"/>
      <c r="AB51" s="25"/>
      <c r="AC51" s="25"/>
    </row>
    <row r="52" spans="1:29" ht="24" customHeight="1">
      <c r="A52" s="54" t="s">
        <v>60</v>
      </c>
      <c r="B52" s="57" t="str">
        <f>IF(機構申請情報!B46="","",機構申請情報!B46)</f>
        <v/>
      </c>
      <c r="C52" s="159" t="str">
        <f>IF(機構申請情報!C46="","",機構申請情報!C46)</f>
        <v/>
      </c>
      <c r="D52" s="155" t="str">
        <f>IF(機構申請情報!D46="","",機構申請情報!D46)</f>
        <v/>
      </c>
      <c r="E52" s="48"/>
      <c r="F52" s="38"/>
      <c r="G52" s="38"/>
      <c r="H52" s="38"/>
      <c r="I52" s="38"/>
      <c r="J52" s="43"/>
      <c r="K52" s="31"/>
      <c r="L52" s="38"/>
      <c r="M52" s="38"/>
      <c r="N52" s="38"/>
      <c r="O52" s="43"/>
      <c r="R52" s="27">
        <f t="shared" si="6"/>
        <v>0</v>
      </c>
      <c r="S52" s="27" t="str">
        <f t="shared" si="11"/>
        <v/>
      </c>
      <c r="T52" s="27" t="str">
        <f t="shared" si="7"/>
        <v/>
      </c>
      <c r="U52" s="27" t="str">
        <f t="shared" si="8"/>
        <v/>
      </c>
      <c r="V52" s="27" t="str">
        <f t="shared" si="9"/>
        <v/>
      </c>
      <c r="W52" s="27" t="str">
        <f t="shared" si="10"/>
        <v/>
      </c>
      <c r="X52" s="27"/>
      <c r="Y52" s="27"/>
      <c r="Z52" s="25"/>
      <c r="AA52" s="25"/>
      <c r="AB52" s="25"/>
      <c r="AC52" s="25"/>
    </row>
    <row r="53" spans="1:29" ht="24" customHeight="1">
      <c r="A53" s="54" t="s">
        <v>61</v>
      </c>
      <c r="B53" s="57" t="str">
        <f>IF(機構申請情報!B47="","",機構申請情報!B47)</f>
        <v/>
      </c>
      <c r="C53" s="159" t="str">
        <f>IF(機構申請情報!C47="","",機構申請情報!C47)</f>
        <v/>
      </c>
      <c r="D53" s="155" t="str">
        <f>IF(機構申請情報!D47="","",機構申請情報!D47)</f>
        <v/>
      </c>
      <c r="E53" s="48"/>
      <c r="F53" s="38"/>
      <c r="G53" s="38"/>
      <c r="H53" s="38"/>
      <c r="I53" s="38"/>
      <c r="J53" s="43"/>
      <c r="K53" s="31"/>
      <c r="L53" s="38"/>
      <c r="M53" s="38"/>
      <c r="N53" s="38"/>
      <c r="O53" s="43"/>
      <c r="R53" s="27">
        <f t="shared" si="6"/>
        <v>0</v>
      </c>
      <c r="S53" s="27" t="str">
        <f t="shared" si="11"/>
        <v/>
      </c>
      <c r="T53" s="27" t="str">
        <f t="shared" si="7"/>
        <v/>
      </c>
      <c r="U53" s="27" t="str">
        <f t="shared" si="8"/>
        <v/>
      </c>
      <c r="V53" s="27" t="str">
        <f t="shared" si="9"/>
        <v/>
      </c>
      <c r="W53" s="27" t="str">
        <f t="shared" si="10"/>
        <v/>
      </c>
      <c r="X53" s="27"/>
      <c r="Y53" s="27"/>
      <c r="Z53" s="25"/>
      <c r="AA53" s="25"/>
      <c r="AB53" s="25"/>
      <c r="AC53" s="25"/>
    </row>
    <row r="54" spans="1:29" ht="24" customHeight="1">
      <c r="A54" s="54" t="s">
        <v>62</v>
      </c>
      <c r="B54" s="57" t="str">
        <f>IF(機構申請情報!B48="","",機構申請情報!B48)</f>
        <v/>
      </c>
      <c r="C54" s="159" t="str">
        <f>IF(機構申請情報!C48="","",機構申請情報!C48)</f>
        <v/>
      </c>
      <c r="D54" s="155" t="str">
        <f>IF(機構申請情報!D48="","",機構申請情報!D48)</f>
        <v/>
      </c>
      <c r="E54" s="48"/>
      <c r="F54" s="38"/>
      <c r="G54" s="38"/>
      <c r="H54" s="38"/>
      <c r="I54" s="38"/>
      <c r="J54" s="43"/>
      <c r="K54" s="31"/>
      <c r="L54" s="38"/>
      <c r="M54" s="38"/>
      <c r="N54" s="38"/>
      <c r="O54" s="43"/>
      <c r="R54" s="27">
        <f t="shared" si="6"/>
        <v>0</v>
      </c>
      <c r="S54" s="27" t="str">
        <f t="shared" si="11"/>
        <v/>
      </c>
      <c r="T54" s="27" t="str">
        <f t="shared" si="7"/>
        <v/>
      </c>
      <c r="U54" s="27" t="str">
        <f t="shared" si="8"/>
        <v/>
      </c>
      <c r="V54" s="27" t="str">
        <f t="shared" si="9"/>
        <v/>
      </c>
      <c r="W54" s="27" t="str">
        <f t="shared" si="10"/>
        <v/>
      </c>
      <c r="X54" s="27"/>
      <c r="Y54" s="27"/>
      <c r="Z54" s="25"/>
      <c r="AA54" s="25"/>
      <c r="AB54" s="25"/>
      <c r="AC54" s="25"/>
    </row>
    <row r="55" spans="1:29" ht="24" customHeight="1">
      <c r="A55" s="54" t="s">
        <v>63</v>
      </c>
      <c r="B55" s="57" t="str">
        <f>IF(機構申請情報!B49="","",機構申請情報!B49)</f>
        <v/>
      </c>
      <c r="C55" s="159" t="str">
        <f>IF(機構申請情報!C49="","",機構申請情報!C49)</f>
        <v/>
      </c>
      <c r="D55" s="155" t="str">
        <f>IF(機構申請情報!D49="","",機構申請情報!D49)</f>
        <v/>
      </c>
      <c r="E55" s="48"/>
      <c r="F55" s="38"/>
      <c r="G55" s="38"/>
      <c r="H55" s="38"/>
      <c r="I55" s="38"/>
      <c r="J55" s="43"/>
      <c r="K55" s="31"/>
      <c r="L55" s="38"/>
      <c r="M55" s="38"/>
      <c r="N55" s="38"/>
      <c r="O55" s="43"/>
      <c r="R55" s="27">
        <f t="shared" si="6"/>
        <v>0</v>
      </c>
      <c r="S55" s="27" t="str">
        <f t="shared" si="11"/>
        <v/>
      </c>
      <c r="T55" s="27" t="str">
        <f t="shared" si="7"/>
        <v/>
      </c>
      <c r="U55" s="27" t="str">
        <f t="shared" si="8"/>
        <v/>
      </c>
      <c r="V55" s="27" t="str">
        <f t="shared" si="9"/>
        <v/>
      </c>
      <c r="W55" s="27" t="str">
        <f t="shared" si="10"/>
        <v/>
      </c>
      <c r="X55" s="27"/>
      <c r="Y55" s="27"/>
      <c r="Z55" s="25"/>
      <c r="AA55" s="25"/>
      <c r="AB55" s="25"/>
      <c r="AC55" s="25"/>
    </row>
    <row r="56" spans="1:29" ht="24" customHeight="1">
      <c r="A56" s="54" t="s">
        <v>64</v>
      </c>
      <c r="B56" s="57" t="str">
        <f>IF(機構申請情報!B50="","",機構申請情報!B50)</f>
        <v/>
      </c>
      <c r="C56" s="159" t="str">
        <f>IF(機構申請情報!C50="","",機構申請情報!C50)</f>
        <v/>
      </c>
      <c r="D56" s="155" t="str">
        <f>IF(機構申請情報!D50="","",機構申請情報!D50)</f>
        <v/>
      </c>
      <c r="E56" s="48"/>
      <c r="F56" s="38"/>
      <c r="G56" s="38"/>
      <c r="H56" s="38"/>
      <c r="I56" s="38"/>
      <c r="J56" s="43"/>
      <c r="K56" s="31"/>
      <c r="L56" s="38"/>
      <c r="M56" s="38"/>
      <c r="N56" s="38"/>
      <c r="O56" s="43"/>
      <c r="R56" s="27">
        <f t="shared" si="6"/>
        <v>0</v>
      </c>
      <c r="S56" s="27" t="str">
        <f t="shared" si="11"/>
        <v/>
      </c>
      <c r="T56" s="27" t="str">
        <f t="shared" si="7"/>
        <v/>
      </c>
      <c r="U56" s="27" t="str">
        <f t="shared" si="8"/>
        <v/>
      </c>
      <c r="V56" s="27" t="str">
        <f t="shared" si="9"/>
        <v/>
      </c>
      <c r="W56" s="27" t="str">
        <f t="shared" si="10"/>
        <v/>
      </c>
      <c r="X56" s="27"/>
      <c r="Y56" s="27"/>
      <c r="Z56" s="25"/>
      <c r="AA56" s="25"/>
      <c r="AB56" s="25"/>
      <c r="AC56" s="25"/>
    </row>
    <row r="57" spans="1:29" ht="24" customHeight="1">
      <c r="A57" s="55" t="s">
        <v>65</v>
      </c>
      <c r="B57" s="57" t="str">
        <f>IF(機構申請情報!B51="","",機構申請情報!B51)</f>
        <v/>
      </c>
      <c r="C57" s="159" t="str">
        <f>IF(機構申請情報!C51="","",機構申請情報!C51)</f>
        <v/>
      </c>
      <c r="D57" s="155" t="str">
        <f>IF(機構申請情報!D51="","",機構申請情報!D51)</f>
        <v/>
      </c>
      <c r="E57" s="49"/>
      <c r="F57" s="39"/>
      <c r="G57" s="39"/>
      <c r="H57" s="39"/>
      <c r="I57" s="39"/>
      <c r="J57" s="44"/>
      <c r="K57" s="32"/>
      <c r="L57" s="39"/>
      <c r="M57" s="39"/>
      <c r="N57" s="39"/>
      <c r="O57" s="44"/>
      <c r="R57" s="27">
        <f t="shared" si="6"/>
        <v>0</v>
      </c>
      <c r="S57" s="27" t="str">
        <f t="shared" si="11"/>
        <v/>
      </c>
      <c r="T57" s="27" t="str">
        <f t="shared" si="7"/>
        <v/>
      </c>
      <c r="U57" s="27" t="str">
        <f t="shared" si="8"/>
        <v/>
      </c>
      <c r="V57" s="27" t="str">
        <f t="shared" si="9"/>
        <v/>
      </c>
      <c r="W57" s="27" t="str">
        <f t="shared" si="10"/>
        <v/>
      </c>
      <c r="X57" s="27"/>
      <c r="Y57" s="27"/>
      <c r="Z57" s="25"/>
      <c r="AA57" s="25"/>
      <c r="AB57" s="25"/>
      <c r="AC57" s="25"/>
    </row>
    <row r="58" spans="1:29" ht="24" customHeight="1">
      <c r="A58" s="54" t="s">
        <v>66</v>
      </c>
      <c r="B58" s="57" t="str">
        <f>IF(機構申請情報!B52="","",機構申請情報!B52)</f>
        <v/>
      </c>
      <c r="C58" s="159" t="str">
        <f>IF(機構申請情報!C52="","",機構申請情報!C52)</f>
        <v/>
      </c>
      <c r="D58" s="155" t="str">
        <f>IF(機構申請情報!D52="","",機構申請情報!D52)</f>
        <v/>
      </c>
      <c r="E58" s="48"/>
      <c r="F58" s="38"/>
      <c r="G58" s="38"/>
      <c r="H58" s="38"/>
      <c r="I58" s="38"/>
      <c r="J58" s="43"/>
      <c r="K58" s="31"/>
      <c r="L58" s="38"/>
      <c r="M58" s="38"/>
      <c r="N58" s="38"/>
      <c r="O58" s="43"/>
      <c r="R58" s="27">
        <f t="shared" si="6"/>
        <v>0</v>
      </c>
      <c r="S58" s="27" t="str">
        <f t="shared" si="11"/>
        <v/>
      </c>
      <c r="T58" s="27" t="str">
        <f t="shared" si="7"/>
        <v/>
      </c>
      <c r="U58" s="27" t="str">
        <f t="shared" si="8"/>
        <v/>
      </c>
      <c r="V58" s="27" t="str">
        <f t="shared" si="9"/>
        <v/>
      </c>
      <c r="W58" s="27" t="str">
        <f t="shared" si="10"/>
        <v/>
      </c>
      <c r="X58" s="27"/>
      <c r="Y58" s="27"/>
      <c r="Z58" s="25"/>
      <c r="AA58" s="25"/>
      <c r="AB58" s="25"/>
      <c r="AC58" s="25"/>
    </row>
    <row r="59" spans="1:29" ht="24" customHeight="1">
      <c r="A59" s="54" t="s">
        <v>67</v>
      </c>
      <c r="B59" s="57" t="str">
        <f>IF(機構申請情報!B53="","",機構申請情報!B53)</f>
        <v/>
      </c>
      <c r="C59" s="159" t="str">
        <f>IF(機構申請情報!C53="","",機構申請情報!C53)</f>
        <v/>
      </c>
      <c r="D59" s="155" t="str">
        <f>IF(機構申請情報!D53="","",機構申請情報!D53)</f>
        <v/>
      </c>
      <c r="E59" s="48"/>
      <c r="F59" s="38"/>
      <c r="G59" s="38"/>
      <c r="H59" s="38"/>
      <c r="I59" s="38"/>
      <c r="J59" s="43"/>
      <c r="K59" s="31"/>
      <c r="L59" s="38"/>
      <c r="M59" s="38"/>
      <c r="N59" s="38"/>
      <c r="O59" s="43"/>
      <c r="R59" s="27">
        <f t="shared" si="6"/>
        <v>0</v>
      </c>
      <c r="S59" s="27" t="str">
        <f t="shared" si="11"/>
        <v/>
      </c>
      <c r="T59" s="27" t="str">
        <f t="shared" si="7"/>
        <v/>
      </c>
      <c r="U59" s="27" t="str">
        <f t="shared" si="8"/>
        <v/>
      </c>
      <c r="V59" s="27" t="str">
        <f t="shared" si="9"/>
        <v/>
      </c>
      <c r="W59" s="27" t="str">
        <f t="shared" si="10"/>
        <v/>
      </c>
      <c r="X59" s="27"/>
      <c r="Y59" s="27"/>
      <c r="Z59" s="25"/>
      <c r="AA59" s="25"/>
      <c r="AB59" s="25"/>
      <c r="AC59" s="25"/>
    </row>
    <row r="60" spans="1:29" ht="24" customHeight="1">
      <c r="A60" s="54" t="s">
        <v>68</v>
      </c>
      <c r="B60" s="57" t="str">
        <f>IF(機構申請情報!B54="","",機構申請情報!B54)</f>
        <v/>
      </c>
      <c r="C60" s="159" t="str">
        <f>IF(機構申請情報!C54="","",機構申請情報!C54)</f>
        <v/>
      </c>
      <c r="D60" s="155" t="str">
        <f>IF(機構申請情報!D54="","",機構申請情報!D54)</f>
        <v/>
      </c>
      <c r="E60" s="48"/>
      <c r="F60" s="38"/>
      <c r="G60" s="38"/>
      <c r="H60" s="38"/>
      <c r="I60" s="38"/>
      <c r="J60" s="43"/>
      <c r="K60" s="31"/>
      <c r="L60" s="38"/>
      <c r="M60" s="38"/>
      <c r="N60" s="38"/>
      <c r="O60" s="43"/>
      <c r="R60" s="27">
        <f t="shared" si="6"/>
        <v>0</v>
      </c>
      <c r="S60" s="27" t="str">
        <f t="shared" si="11"/>
        <v/>
      </c>
      <c r="T60" s="27" t="str">
        <f t="shared" si="7"/>
        <v/>
      </c>
      <c r="U60" s="27" t="str">
        <f t="shared" si="8"/>
        <v/>
      </c>
      <c r="V60" s="27" t="str">
        <f t="shared" si="9"/>
        <v/>
      </c>
      <c r="W60" s="27" t="str">
        <f t="shared" si="10"/>
        <v/>
      </c>
      <c r="X60" s="27"/>
      <c r="Y60" s="27"/>
      <c r="Z60" s="25"/>
      <c r="AA60" s="25"/>
      <c r="AB60" s="25"/>
      <c r="AC60" s="25"/>
    </row>
    <row r="61" spans="1:29" ht="24" customHeight="1">
      <c r="A61" s="54" t="s">
        <v>69</v>
      </c>
      <c r="B61" s="57" t="str">
        <f>IF(機構申請情報!B55="","",機構申請情報!B55)</f>
        <v/>
      </c>
      <c r="C61" s="159" t="str">
        <f>IF(機構申請情報!C55="","",機構申請情報!C55)</f>
        <v/>
      </c>
      <c r="D61" s="155" t="str">
        <f>IF(機構申請情報!D55="","",機構申請情報!D55)</f>
        <v/>
      </c>
      <c r="E61" s="48"/>
      <c r="F61" s="38"/>
      <c r="G61" s="38"/>
      <c r="H61" s="38"/>
      <c r="I61" s="38"/>
      <c r="J61" s="43"/>
      <c r="K61" s="31"/>
      <c r="L61" s="38"/>
      <c r="M61" s="38"/>
      <c r="N61" s="38"/>
      <c r="O61" s="43"/>
      <c r="R61" s="27">
        <f t="shared" si="6"/>
        <v>0</v>
      </c>
      <c r="S61" s="27" t="str">
        <f t="shared" si="11"/>
        <v/>
      </c>
      <c r="T61" s="27" t="str">
        <f t="shared" si="7"/>
        <v/>
      </c>
      <c r="U61" s="27" t="str">
        <f t="shared" si="8"/>
        <v/>
      </c>
      <c r="V61" s="27" t="str">
        <f t="shared" si="9"/>
        <v/>
      </c>
      <c r="W61" s="27" t="str">
        <f t="shared" si="10"/>
        <v/>
      </c>
      <c r="X61" s="27"/>
      <c r="Y61" s="27"/>
      <c r="Z61" s="25"/>
      <c r="AA61" s="25"/>
      <c r="AB61" s="25"/>
      <c r="AC61" s="25"/>
    </row>
    <row r="62" spans="1:29" ht="24" customHeight="1">
      <c r="A62" s="54" t="s">
        <v>70</v>
      </c>
      <c r="B62" s="57" t="str">
        <f>IF(機構申請情報!B56="","",機構申請情報!B56)</f>
        <v/>
      </c>
      <c r="C62" s="159" t="str">
        <f>IF(機構申請情報!C56="","",機構申請情報!C56)</f>
        <v/>
      </c>
      <c r="D62" s="155" t="str">
        <f>IF(機構申請情報!D56="","",機構申請情報!D56)</f>
        <v/>
      </c>
      <c r="E62" s="48"/>
      <c r="F62" s="38"/>
      <c r="G62" s="38"/>
      <c r="H62" s="38"/>
      <c r="I62" s="38"/>
      <c r="J62" s="43"/>
      <c r="K62" s="31"/>
      <c r="L62" s="38"/>
      <c r="M62" s="38"/>
      <c r="N62" s="38"/>
      <c r="O62" s="43"/>
      <c r="R62" s="27">
        <f t="shared" si="6"/>
        <v>0</v>
      </c>
      <c r="S62" s="27" t="str">
        <f t="shared" si="11"/>
        <v/>
      </c>
      <c r="T62" s="27" t="str">
        <f t="shared" si="7"/>
        <v/>
      </c>
      <c r="U62" s="27" t="str">
        <f t="shared" si="8"/>
        <v/>
      </c>
      <c r="V62" s="27" t="str">
        <f t="shared" si="9"/>
        <v/>
      </c>
      <c r="W62" s="27" t="str">
        <f t="shared" si="10"/>
        <v/>
      </c>
      <c r="X62" s="27"/>
      <c r="Y62" s="27"/>
      <c r="Z62" s="25"/>
      <c r="AA62" s="25"/>
      <c r="AB62" s="25"/>
      <c r="AC62" s="25"/>
    </row>
    <row r="63" spans="1:29" ht="24" customHeight="1">
      <c r="A63" s="54" t="s">
        <v>71</v>
      </c>
      <c r="B63" s="57" t="str">
        <f>IF(機構申請情報!B57="","",機構申請情報!B57)</f>
        <v/>
      </c>
      <c r="C63" s="159" t="str">
        <f>IF(機構申請情報!C57="","",機構申請情報!C57)</f>
        <v/>
      </c>
      <c r="D63" s="155" t="str">
        <f>IF(機構申請情報!D57="","",機構申請情報!D57)</f>
        <v/>
      </c>
      <c r="E63" s="48"/>
      <c r="F63" s="38"/>
      <c r="G63" s="38"/>
      <c r="H63" s="38"/>
      <c r="I63" s="38"/>
      <c r="J63" s="43"/>
      <c r="K63" s="31"/>
      <c r="L63" s="38"/>
      <c r="M63" s="38"/>
      <c r="N63" s="38"/>
      <c r="O63" s="43"/>
      <c r="R63" s="27">
        <f t="shared" si="6"/>
        <v>0</v>
      </c>
      <c r="S63" s="27" t="str">
        <f t="shared" si="11"/>
        <v/>
      </c>
      <c r="T63" s="27" t="str">
        <f t="shared" si="7"/>
        <v/>
      </c>
      <c r="U63" s="27" t="str">
        <f t="shared" si="8"/>
        <v/>
      </c>
      <c r="V63" s="27" t="str">
        <f t="shared" si="9"/>
        <v/>
      </c>
      <c r="W63" s="27" t="str">
        <f t="shared" si="10"/>
        <v/>
      </c>
      <c r="X63" s="27"/>
      <c r="Y63" s="27"/>
      <c r="Z63" s="25"/>
      <c r="AA63" s="25"/>
      <c r="AB63" s="25"/>
      <c r="AC63" s="25"/>
    </row>
    <row r="64" spans="1:29" ht="24" customHeight="1">
      <c r="A64" s="54" t="s">
        <v>72</v>
      </c>
      <c r="B64" s="57" t="str">
        <f>IF(機構申請情報!B58="","",機構申請情報!B58)</f>
        <v/>
      </c>
      <c r="C64" s="159" t="str">
        <f>IF(機構申請情報!C58="","",機構申請情報!C58)</f>
        <v/>
      </c>
      <c r="D64" s="155" t="str">
        <f>IF(機構申請情報!D58="","",機構申請情報!D58)</f>
        <v/>
      </c>
      <c r="E64" s="48"/>
      <c r="F64" s="38"/>
      <c r="G64" s="38"/>
      <c r="H64" s="38"/>
      <c r="I64" s="38"/>
      <c r="J64" s="43"/>
      <c r="K64" s="31"/>
      <c r="L64" s="38"/>
      <c r="M64" s="38"/>
      <c r="N64" s="38"/>
      <c r="O64" s="43"/>
      <c r="R64" s="27">
        <f t="shared" si="6"/>
        <v>0</v>
      </c>
      <c r="S64" s="27" t="str">
        <f t="shared" si="11"/>
        <v/>
      </c>
      <c r="T64" s="27" t="str">
        <f t="shared" si="7"/>
        <v/>
      </c>
      <c r="U64" s="27" t="str">
        <f t="shared" si="8"/>
        <v/>
      </c>
      <c r="V64" s="27" t="str">
        <f t="shared" si="9"/>
        <v/>
      </c>
      <c r="W64" s="27" t="str">
        <f t="shared" si="10"/>
        <v/>
      </c>
      <c r="X64" s="27"/>
      <c r="Y64" s="27"/>
      <c r="Z64" s="25"/>
      <c r="AA64" s="25"/>
      <c r="AB64" s="25"/>
      <c r="AC64" s="25"/>
    </row>
    <row r="65" spans="1:29" ht="24" customHeight="1">
      <c r="A65" s="54" t="s">
        <v>73</v>
      </c>
      <c r="B65" s="57" t="str">
        <f>IF(機構申請情報!B59="","",機構申請情報!B59)</f>
        <v/>
      </c>
      <c r="C65" s="159" t="str">
        <f>IF(機構申請情報!C59="","",機構申請情報!C59)</f>
        <v/>
      </c>
      <c r="D65" s="155" t="str">
        <f>IF(機構申請情報!D59="","",機構申請情報!D59)</f>
        <v/>
      </c>
      <c r="E65" s="48"/>
      <c r="F65" s="38"/>
      <c r="G65" s="38"/>
      <c r="H65" s="38"/>
      <c r="I65" s="38"/>
      <c r="J65" s="43"/>
      <c r="K65" s="31"/>
      <c r="L65" s="38"/>
      <c r="M65" s="38"/>
      <c r="N65" s="38"/>
      <c r="O65" s="43"/>
      <c r="R65" s="27">
        <f t="shared" si="6"/>
        <v>0</v>
      </c>
      <c r="S65" s="27" t="str">
        <f t="shared" si="11"/>
        <v/>
      </c>
      <c r="T65" s="27" t="str">
        <f t="shared" si="7"/>
        <v/>
      </c>
      <c r="U65" s="27" t="str">
        <f t="shared" si="8"/>
        <v/>
      </c>
      <c r="V65" s="27" t="str">
        <f t="shared" si="9"/>
        <v/>
      </c>
      <c r="W65" s="27" t="str">
        <f t="shared" si="10"/>
        <v/>
      </c>
      <c r="X65" s="27"/>
      <c r="Y65" s="27"/>
      <c r="Z65" s="25"/>
      <c r="AA65" s="25"/>
      <c r="AB65" s="25"/>
      <c r="AC65" s="25"/>
    </row>
    <row r="66" spans="1:29" ht="24" customHeight="1">
      <c r="A66" s="54" t="s">
        <v>74</v>
      </c>
      <c r="B66" s="57" t="str">
        <f>IF(機構申請情報!B60="","",機構申請情報!B60)</f>
        <v/>
      </c>
      <c r="C66" s="159" t="str">
        <f>IF(機構申請情報!C60="","",機構申請情報!C60)</f>
        <v/>
      </c>
      <c r="D66" s="155" t="str">
        <f>IF(機構申請情報!D60="","",機構申請情報!D60)</f>
        <v/>
      </c>
      <c r="E66" s="48"/>
      <c r="F66" s="38"/>
      <c r="G66" s="38"/>
      <c r="H66" s="38"/>
      <c r="I66" s="38"/>
      <c r="J66" s="43"/>
      <c r="K66" s="31"/>
      <c r="L66" s="38"/>
      <c r="M66" s="38"/>
      <c r="N66" s="38"/>
      <c r="O66" s="43"/>
      <c r="R66" s="27">
        <f t="shared" si="6"/>
        <v>0</v>
      </c>
      <c r="S66" s="27" t="str">
        <f t="shared" si="11"/>
        <v/>
      </c>
      <c r="T66" s="27" t="str">
        <f t="shared" si="7"/>
        <v/>
      </c>
      <c r="U66" s="27" t="str">
        <f t="shared" si="8"/>
        <v/>
      </c>
      <c r="V66" s="27" t="str">
        <f t="shared" si="9"/>
        <v/>
      </c>
      <c r="W66" s="27" t="str">
        <f t="shared" si="10"/>
        <v/>
      </c>
      <c r="X66" s="27"/>
      <c r="Y66" s="27"/>
      <c r="Z66" s="25"/>
      <c r="AA66" s="25"/>
      <c r="AB66" s="25"/>
      <c r="AC66" s="25"/>
    </row>
    <row r="67" spans="1:29" ht="24" customHeight="1">
      <c r="A67" s="54" t="s">
        <v>75</v>
      </c>
      <c r="B67" s="57" t="str">
        <f>IF(機構申請情報!B61="","",機構申請情報!B61)</f>
        <v/>
      </c>
      <c r="C67" s="159" t="str">
        <f>IF(機構申請情報!C61="","",機構申請情報!C61)</f>
        <v/>
      </c>
      <c r="D67" s="155" t="str">
        <f>IF(機構申請情報!D61="","",機構申請情報!D61)</f>
        <v/>
      </c>
      <c r="E67" s="48"/>
      <c r="F67" s="38"/>
      <c r="G67" s="38"/>
      <c r="H67" s="38"/>
      <c r="I67" s="38"/>
      <c r="J67" s="43"/>
      <c r="K67" s="31"/>
      <c r="L67" s="38"/>
      <c r="M67" s="38"/>
      <c r="N67" s="38"/>
      <c r="O67" s="43"/>
      <c r="R67" s="27">
        <f t="shared" si="6"/>
        <v>0</v>
      </c>
      <c r="S67" s="27" t="str">
        <f t="shared" si="11"/>
        <v/>
      </c>
      <c r="T67" s="27" t="str">
        <f t="shared" si="7"/>
        <v/>
      </c>
      <c r="U67" s="27" t="str">
        <f t="shared" si="8"/>
        <v/>
      </c>
      <c r="V67" s="27" t="str">
        <f t="shared" si="9"/>
        <v/>
      </c>
      <c r="W67" s="27" t="str">
        <f t="shared" si="10"/>
        <v/>
      </c>
      <c r="X67" s="27"/>
      <c r="Y67" s="27"/>
      <c r="Z67" s="25"/>
      <c r="AA67" s="25"/>
      <c r="AB67" s="25"/>
      <c r="AC67" s="25"/>
    </row>
    <row r="68" spans="1:29" ht="24" customHeight="1">
      <c r="A68" s="54" t="s">
        <v>76</v>
      </c>
      <c r="B68" s="57" t="str">
        <f>IF(機構申請情報!B62="","",機構申請情報!B62)</f>
        <v/>
      </c>
      <c r="C68" s="159" t="str">
        <f>IF(機構申請情報!C62="","",機構申請情報!C62)</f>
        <v/>
      </c>
      <c r="D68" s="155" t="str">
        <f>IF(機構申請情報!D62="","",機構申請情報!D62)</f>
        <v/>
      </c>
      <c r="E68" s="48"/>
      <c r="F68" s="38"/>
      <c r="G68" s="38"/>
      <c r="H68" s="38"/>
      <c r="I68" s="38"/>
      <c r="J68" s="43"/>
      <c r="K68" s="31"/>
      <c r="L68" s="38"/>
      <c r="M68" s="38"/>
      <c r="N68" s="38"/>
      <c r="O68" s="43"/>
      <c r="R68" s="27">
        <f t="shared" si="6"/>
        <v>0</v>
      </c>
      <c r="S68" s="27" t="str">
        <f t="shared" si="11"/>
        <v/>
      </c>
      <c r="T68" s="27" t="str">
        <f t="shared" si="7"/>
        <v/>
      </c>
      <c r="U68" s="27" t="str">
        <f t="shared" si="8"/>
        <v/>
      </c>
      <c r="V68" s="27" t="str">
        <f t="shared" si="9"/>
        <v/>
      </c>
      <c r="W68" s="27" t="str">
        <f t="shared" si="10"/>
        <v/>
      </c>
      <c r="X68" s="27"/>
      <c r="Y68" s="27"/>
      <c r="Z68" s="25"/>
      <c r="AA68" s="25"/>
      <c r="AB68" s="25"/>
      <c r="AC68" s="25"/>
    </row>
    <row r="69" spans="1:29" ht="24" customHeight="1">
      <c r="A69" s="54" t="s">
        <v>77</v>
      </c>
      <c r="B69" s="57" t="str">
        <f>IF(機構申請情報!B63="","",機構申請情報!B63)</f>
        <v/>
      </c>
      <c r="C69" s="159" t="str">
        <f>IF(機構申請情報!C63="","",機構申請情報!C63)</f>
        <v/>
      </c>
      <c r="D69" s="155" t="str">
        <f>IF(機構申請情報!D63="","",機構申請情報!D63)</f>
        <v/>
      </c>
      <c r="E69" s="48"/>
      <c r="F69" s="38"/>
      <c r="G69" s="38"/>
      <c r="H69" s="38"/>
      <c r="I69" s="38"/>
      <c r="J69" s="43"/>
      <c r="K69" s="31"/>
      <c r="L69" s="38"/>
      <c r="M69" s="38"/>
      <c r="N69" s="38"/>
      <c r="O69" s="43"/>
      <c r="R69" s="27">
        <f t="shared" si="6"/>
        <v>0</v>
      </c>
      <c r="S69" s="27" t="str">
        <f t="shared" si="11"/>
        <v/>
      </c>
      <c r="T69" s="27" t="str">
        <f t="shared" si="7"/>
        <v/>
      </c>
      <c r="U69" s="27" t="str">
        <f t="shared" si="8"/>
        <v/>
      </c>
      <c r="V69" s="27" t="str">
        <f t="shared" si="9"/>
        <v/>
      </c>
      <c r="W69" s="27" t="str">
        <f t="shared" si="10"/>
        <v/>
      </c>
      <c r="X69" s="27"/>
      <c r="Y69" s="27"/>
      <c r="Z69" s="25"/>
      <c r="AA69" s="25"/>
      <c r="AB69" s="25"/>
      <c r="AC69" s="25"/>
    </row>
    <row r="70" spans="1:29" ht="24" customHeight="1">
      <c r="A70" s="54" t="s">
        <v>78</v>
      </c>
      <c r="B70" s="57" t="str">
        <f>IF(機構申請情報!B64="","",機構申請情報!B64)</f>
        <v/>
      </c>
      <c r="C70" s="159" t="str">
        <f>IF(機構申請情報!C64="","",機構申請情報!C64)</f>
        <v/>
      </c>
      <c r="D70" s="155" t="str">
        <f>IF(機構申請情報!D64="","",機構申請情報!D64)</f>
        <v/>
      </c>
      <c r="E70" s="48"/>
      <c r="F70" s="38"/>
      <c r="G70" s="38"/>
      <c r="H70" s="38"/>
      <c r="I70" s="38"/>
      <c r="J70" s="43"/>
      <c r="K70" s="31"/>
      <c r="L70" s="38"/>
      <c r="M70" s="38"/>
      <c r="N70" s="38"/>
      <c r="O70" s="43"/>
      <c r="R70" s="27">
        <f t="shared" si="6"/>
        <v>0</v>
      </c>
      <c r="S70" s="27" t="str">
        <f t="shared" si="11"/>
        <v/>
      </c>
      <c r="T70" s="27" t="str">
        <f t="shared" si="7"/>
        <v/>
      </c>
      <c r="U70" s="27" t="str">
        <f t="shared" si="8"/>
        <v/>
      </c>
      <c r="V70" s="27" t="str">
        <f t="shared" si="9"/>
        <v/>
      </c>
      <c r="W70" s="27" t="str">
        <f t="shared" si="10"/>
        <v/>
      </c>
      <c r="X70" s="27"/>
      <c r="Y70" s="27"/>
      <c r="Z70" s="25"/>
      <c r="AA70" s="25"/>
      <c r="AB70" s="25"/>
      <c r="AC70" s="25"/>
    </row>
    <row r="71" spans="1:29" ht="24" customHeight="1">
      <c r="A71" s="54" t="s">
        <v>79</v>
      </c>
      <c r="B71" s="57" t="str">
        <f>IF(機構申請情報!B65="","",機構申請情報!B65)</f>
        <v/>
      </c>
      <c r="C71" s="159" t="str">
        <f>IF(機構申請情報!C65="","",機構申請情報!C65)</f>
        <v/>
      </c>
      <c r="D71" s="155" t="str">
        <f>IF(機構申請情報!D65="","",機構申請情報!D65)</f>
        <v/>
      </c>
      <c r="E71" s="48"/>
      <c r="F71" s="38"/>
      <c r="G71" s="38"/>
      <c r="H71" s="38"/>
      <c r="I71" s="38"/>
      <c r="J71" s="43"/>
      <c r="K71" s="31"/>
      <c r="L71" s="38"/>
      <c r="M71" s="38"/>
      <c r="N71" s="38"/>
      <c r="O71" s="43"/>
      <c r="R71" s="27">
        <f t="shared" si="6"/>
        <v>0</v>
      </c>
      <c r="S71" s="27" t="str">
        <f t="shared" si="11"/>
        <v/>
      </c>
      <c r="T71" s="27" t="str">
        <f t="shared" si="7"/>
        <v/>
      </c>
      <c r="U71" s="27" t="str">
        <f t="shared" si="8"/>
        <v/>
      </c>
      <c r="V71" s="27" t="str">
        <f t="shared" si="9"/>
        <v/>
      </c>
      <c r="W71" s="27" t="str">
        <f t="shared" si="10"/>
        <v/>
      </c>
      <c r="X71" s="27"/>
      <c r="Y71" s="27"/>
      <c r="Z71" s="25"/>
      <c r="AA71" s="25"/>
      <c r="AB71" s="25"/>
      <c r="AC71" s="25"/>
    </row>
    <row r="72" spans="1:29" ht="24" customHeight="1">
      <c r="A72" s="54" t="s">
        <v>80</v>
      </c>
      <c r="B72" s="57" t="str">
        <f>IF(機構申請情報!B66="","",機構申請情報!B66)</f>
        <v/>
      </c>
      <c r="C72" s="159" t="str">
        <f>IF(機構申請情報!C66="","",機構申請情報!C66)</f>
        <v/>
      </c>
      <c r="D72" s="155" t="str">
        <f>IF(機構申請情報!D66="","",機構申請情報!D66)</f>
        <v/>
      </c>
      <c r="E72" s="48"/>
      <c r="F72" s="38"/>
      <c r="G72" s="38"/>
      <c r="H72" s="38"/>
      <c r="I72" s="38"/>
      <c r="J72" s="43"/>
      <c r="K72" s="31"/>
      <c r="L72" s="38"/>
      <c r="M72" s="38"/>
      <c r="N72" s="38"/>
      <c r="O72" s="43"/>
      <c r="R72" s="27">
        <f t="shared" si="6"/>
        <v>0</v>
      </c>
      <c r="S72" s="27" t="str">
        <f t="shared" si="11"/>
        <v/>
      </c>
      <c r="T72" s="27" t="str">
        <f t="shared" si="7"/>
        <v/>
      </c>
      <c r="U72" s="27" t="str">
        <f t="shared" si="8"/>
        <v/>
      </c>
      <c r="V72" s="27" t="str">
        <f t="shared" si="9"/>
        <v/>
      </c>
      <c r="W72" s="27" t="str">
        <f t="shared" si="10"/>
        <v/>
      </c>
      <c r="X72" s="27"/>
      <c r="Y72" s="27"/>
      <c r="Z72" s="25"/>
      <c r="AA72" s="25"/>
      <c r="AB72" s="25"/>
      <c r="AC72" s="25"/>
    </row>
    <row r="73" spans="1:29" ht="24" customHeight="1">
      <c r="A73" s="54" t="s">
        <v>81</v>
      </c>
      <c r="B73" s="57" t="str">
        <f>IF(機構申請情報!B67="","",機構申請情報!B67)</f>
        <v/>
      </c>
      <c r="C73" s="159" t="str">
        <f>IF(機構申請情報!C67="","",機構申請情報!C67)</f>
        <v/>
      </c>
      <c r="D73" s="155" t="str">
        <f>IF(機構申請情報!D67="","",機構申請情報!D67)</f>
        <v/>
      </c>
      <c r="E73" s="48"/>
      <c r="F73" s="38"/>
      <c r="G73" s="38"/>
      <c r="H73" s="38"/>
      <c r="I73" s="38"/>
      <c r="J73" s="43"/>
      <c r="K73" s="31"/>
      <c r="L73" s="38"/>
      <c r="M73" s="38"/>
      <c r="N73" s="38"/>
      <c r="O73" s="43"/>
      <c r="R73" s="27">
        <f t="shared" si="6"/>
        <v>0</v>
      </c>
      <c r="S73" s="27" t="str">
        <f t="shared" si="11"/>
        <v/>
      </c>
      <c r="T73" s="27" t="str">
        <f t="shared" si="7"/>
        <v/>
      </c>
      <c r="U73" s="27" t="str">
        <f t="shared" si="8"/>
        <v/>
      </c>
      <c r="V73" s="27" t="str">
        <f t="shared" si="9"/>
        <v/>
      </c>
      <c r="W73" s="27" t="str">
        <f t="shared" si="10"/>
        <v/>
      </c>
      <c r="X73" s="27"/>
      <c r="Y73" s="27"/>
      <c r="Z73" s="25"/>
      <c r="AA73" s="25"/>
      <c r="AB73" s="25"/>
      <c r="AC73" s="25"/>
    </row>
    <row r="74" spans="1:29" ht="24" customHeight="1">
      <c r="A74" s="54" t="s">
        <v>82</v>
      </c>
      <c r="B74" s="57" t="str">
        <f>IF(機構申請情報!B68="","",機構申請情報!B68)</f>
        <v/>
      </c>
      <c r="C74" s="159" t="str">
        <f>IF(機構申請情報!C68="","",機構申請情報!C68)</f>
        <v/>
      </c>
      <c r="D74" s="155" t="str">
        <f>IF(機構申請情報!D68="","",機構申請情報!D68)</f>
        <v/>
      </c>
      <c r="E74" s="48"/>
      <c r="F74" s="38"/>
      <c r="G74" s="38"/>
      <c r="H74" s="38"/>
      <c r="I74" s="38"/>
      <c r="J74" s="43"/>
      <c r="K74" s="31"/>
      <c r="L74" s="38"/>
      <c r="M74" s="38"/>
      <c r="N74" s="38"/>
      <c r="O74" s="43"/>
      <c r="R74" s="27">
        <f t="shared" si="6"/>
        <v>0</v>
      </c>
      <c r="S74" s="27" t="str">
        <f t="shared" si="11"/>
        <v/>
      </c>
      <c r="T74" s="27" t="str">
        <f t="shared" si="7"/>
        <v/>
      </c>
      <c r="U74" s="27" t="str">
        <f t="shared" si="8"/>
        <v/>
      </c>
      <c r="V74" s="27" t="str">
        <f t="shared" si="9"/>
        <v/>
      </c>
      <c r="W74" s="27" t="str">
        <f t="shared" si="10"/>
        <v/>
      </c>
      <c r="X74" s="27"/>
      <c r="Y74" s="27"/>
      <c r="Z74" s="25"/>
      <c r="AA74" s="25"/>
      <c r="AB74" s="25"/>
      <c r="AC74" s="25"/>
    </row>
    <row r="75" spans="1:29" ht="24" customHeight="1">
      <c r="A75" s="54" t="s">
        <v>83</v>
      </c>
      <c r="B75" s="57" t="str">
        <f>IF(機構申請情報!B69="","",機構申請情報!B69)</f>
        <v/>
      </c>
      <c r="C75" s="159" t="str">
        <f>IF(機構申請情報!C69="","",機構申請情報!C69)</f>
        <v/>
      </c>
      <c r="D75" s="155" t="str">
        <f>IF(機構申請情報!D69="","",機構申請情報!D69)</f>
        <v/>
      </c>
      <c r="E75" s="48"/>
      <c r="F75" s="38"/>
      <c r="G75" s="38"/>
      <c r="H75" s="38"/>
      <c r="I75" s="38"/>
      <c r="J75" s="43"/>
      <c r="K75" s="31"/>
      <c r="L75" s="38"/>
      <c r="M75" s="38"/>
      <c r="N75" s="38"/>
      <c r="O75" s="43"/>
      <c r="R75" s="27">
        <f t="shared" si="6"/>
        <v>0</v>
      </c>
      <c r="S75" s="27" t="str">
        <f t="shared" si="11"/>
        <v/>
      </c>
      <c r="T75" s="27" t="str">
        <f t="shared" si="7"/>
        <v/>
      </c>
      <c r="U75" s="27" t="str">
        <f t="shared" si="8"/>
        <v/>
      </c>
      <c r="V75" s="27" t="str">
        <f t="shared" si="9"/>
        <v/>
      </c>
      <c r="W75" s="27" t="str">
        <f t="shared" si="10"/>
        <v/>
      </c>
      <c r="X75" s="27"/>
      <c r="Y75" s="27"/>
      <c r="Z75" s="25"/>
      <c r="AA75" s="25"/>
      <c r="AB75" s="25"/>
      <c r="AC75" s="25"/>
    </row>
    <row r="76" spans="1:29" ht="24" customHeight="1">
      <c r="A76" s="54" t="s">
        <v>84</v>
      </c>
      <c r="B76" s="57" t="str">
        <f>IF(機構申請情報!B70="","",機構申請情報!B70)</f>
        <v/>
      </c>
      <c r="C76" s="159" t="str">
        <f>IF(機構申請情報!C70="","",機構申請情報!C70)</f>
        <v/>
      </c>
      <c r="D76" s="155" t="str">
        <f>IF(機構申請情報!D70="","",機構申請情報!D70)</f>
        <v/>
      </c>
      <c r="E76" s="48"/>
      <c r="F76" s="38"/>
      <c r="G76" s="38"/>
      <c r="H76" s="38"/>
      <c r="I76" s="38"/>
      <c r="J76" s="43"/>
      <c r="K76" s="31"/>
      <c r="L76" s="38"/>
      <c r="M76" s="38"/>
      <c r="N76" s="38"/>
      <c r="O76" s="43"/>
      <c r="R76" s="27">
        <f t="shared" si="6"/>
        <v>0</v>
      </c>
      <c r="S76" s="27" t="str">
        <f t="shared" si="11"/>
        <v/>
      </c>
      <c r="T76" s="27" t="str">
        <f t="shared" si="7"/>
        <v/>
      </c>
      <c r="U76" s="27" t="str">
        <f t="shared" si="8"/>
        <v/>
      </c>
      <c r="V76" s="27" t="str">
        <f t="shared" si="9"/>
        <v/>
      </c>
      <c r="W76" s="27" t="str">
        <f t="shared" si="10"/>
        <v/>
      </c>
      <c r="X76" s="27"/>
      <c r="Y76" s="27"/>
      <c r="Z76" s="25"/>
      <c r="AA76" s="25"/>
      <c r="AB76" s="25"/>
      <c r="AC76" s="25"/>
    </row>
    <row r="77" spans="1:29" ht="24" customHeight="1">
      <c r="A77" s="54" t="s">
        <v>85</v>
      </c>
      <c r="B77" s="57" t="str">
        <f>IF(機構申請情報!B71="","",機構申請情報!B71)</f>
        <v/>
      </c>
      <c r="C77" s="159" t="str">
        <f>IF(機構申請情報!C71="","",機構申請情報!C71)</f>
        <v/>
      </c>
      <c r="D77" s="155" t="str">
        <f>IF(機構申請情報!D71="","",機構申請情報!D71)</f>
        <v/>
      </c>
      <c r="E77" s="48"/>
      <c r="F77" s="38"/>
      <c r="G77" s="38"/>
      <c r="H77" s="38"/>
      <c r="I77" s="38"/>
      <c r="J77" s="43"/>
      <c r="K77" s="31"/>
      <c r="L77" s="38"/>
      <c r="M77" s="38"/>
      <c r="N77" s="38"/>
      <c r="O77" s="43"/>
      <c r="R77" s="27">
        <f t="shared" si="6"/>
        <v>0</v>
      </c>
      <c r="S77" s="27" t="str">
        <f t="shared" si="11"/>
        <v/>
      </c>
      <c r="T77" s="27" t="str">
        <f t="shared" si="7"/>
        <v/>
      </c>
      <c r="U77" s="27" t="str">
        <f t="shared" si="8"/>
        <v/>
      </c>
      <c r="V77" s="27" t="str">
        <f t="shared" si="9"/>
        <v/>
      </c>
      <c r="W77" s="27" t="str">
        <f t="shared" si="10"/>
        <v/>
      </c>
      <c r="X77" s="27"/>
      <c r="Y77" s="27"/>
      <c r="Z77" s="25"/>
      <c r="AA77" s="25"/>
      <c r="AB77" s="25"/>
      <c r="AC77" s="25"/>
    </row>
    <row r="78" spans="1:29" ht="24" customHeight="1">
      <c r="A78" s="54" t="s">
        <v>86</v>
      </c>
      <c r="B78" s="57" t="str">
        <f>IF(機構申請情報!B72="","",機構申請情報!B72)</f>
        <v/>
      </c>
      <c r="C78" s="159" t="str">
        <f>IF(機構申請情報!C72="","",機構申請情報!C72)</f>
        <v/>
      </c>
      <c r="D78" s="155" t="str">
        <f>IF(機構申請情報!D72="","",機構申請情報!D72)</f>
        <v/>
      </c>
      <c r="E78" s="48"/>
      <c r="F78" s="38"/>
      <c r="G78" s="38"/>
      <c r="H78" s="38"/>
      <c r="I78" s="38"/>
      <c r="J78" s="43"/>
      <c r="K78" s="31"/>
      <c r="L78" s="38"/>
      <c r="M78" s="38"/>
      <c r="N78" s="38"/>
      <c r="O78" s="43"/>
      <c r="R78" s="27">
        <f t="shared" si="6"/>
        <v>0</v>
      </c>
      <c r="S78" s="27" t="str">
        <f t="shared" si="11"/>
        <v/>
      </c>
      <c r="T78" s="27" t="str">
        <f t="shared" si="7"/>
        <v/>
      </c>
      <c r="U78" s="27" t="str">
        <f t="shared" si="8"/>
        <v/>
      </c>
      <c r="V78" s="27" t="str">
        <f t="shared" si="9"/>
        <v/>
      </c>
      <c r="W78" s="27" t="str">
        <f t="shared" si="10"/>
        <v/>
      </c>
      <c r="X78" s="27"/>
      <c r="Y78" s="27"/>
      <c r="Z78" s="25"/>
      <c r="AA78" s="25"/>
      <c r="AB78" s="25"/>
      <c r="AC78" s="25"/>
    </row>
    <row r="79" spans="1:29" ht="24" customHeight="1">
      <c r="A79" s="54" t="s">
        <v>87</v>
      </c>
      <c r="B79" s="57" t="str">
        <f>IF(機構申請情報!B73="","",機構申請情報!B73)</f>
        <v/>
      </c>
      <c r="C79" s="159" t="str">
        <f>IF(機構申請情報!C73="","",機構申請情報!C73)</f>
        <v/>
      </c>
      <c r="D79" s="155" t="str">
        <f>IF(機構申請情報!D73="","",機構申請情報!D73)</f>
        <v/>
      </c>
      <c r="E79" s="48"/>
      <c r="F79" s="38"/>
      <c r="G79" s="38"/>
      <c r="H79" s="38"/>
      <c r="I79" s="38"/>
      <c r="J79" s="43"/>
      <c r="K79" s="31"/>
      <c r="L79" s="38"/>
      <c r="M79" s="38"/>
      <c r="N79" s="38"/>
      <c r="O79" s="43"/>
      <c r="R79" s="27">
        <f t="shared" si="6"/>
        <v>0</v>
      </c>
      <c r="S79" s="27" t="str">
        <f t="shared" si="11"/>
        <v/>
      </c>
      <c r="T79" s="27" t="str">
        <f t="shared" si="7"/>
        <v/>
      </c>
      <c r="U79" s="27" t="str">
        <f t="shared" si="8"/>
        <v/>
      </c>
      <c r="V79" s="27" t="str">
        <f t="shared" si="9"/>
        <v/>
      </c>
      <c r="W79" s="27" t="str">
        <f t="shared" si="10"/>
        <v/>
      </c>
      <c r="X79" s="27"/>
      <c r="Y79" s="27"/>
      <c r="Z79" s="25"/>
      <c r="AA79" s="25"/>
      <c r="AB79" s="25"/>
      <c r="AC79" s="25"/>
    </row>
    <row r="80" spans="1:29" ht="24" customHeight="1">
      <c r="A80" s="54" t="s">
        <v>88</v>
      </c>
      <c r="B80" s="57" t="str">
        <f>IF(機構申請情報!B74="","",機構申請情報!B74)</f>
        <v/>
      </c>
      <c r="C80" s="159" t="str">
        <f>IF(機構申請情報!C74="","",機構申請情報!C74)</f>
        <v/>
      </c>
      <c r="D80" s="155" t="str">
        <f>IF(機構申請情報!D74="","",機構申請情報!D74)</f>
        <v/>
      </c>
      <c r="E80" s="48"/>
      <c r="F80" s="38"/>
      <c r="G80" s="38"/>
      <c r="H80" s="38"/>
      <c r="I80" s="38"/>
      <c r="J80" s="43"/>
      <c r="K80" s="31"/>
      <c r="L80" s="38"/>
      <c r="M80" s="38"/>
      <c r="N80" s="38"/>
      <c r="O80" s="43"/>
      <c r="R80" s="27">
        <f t="shared" si="6"/>
        <v>0</v>
      </c>
      <c r="S80" s="27" t="str">
        <f t="shared" si="11"/>
        <v/>
      </c>
      <c r="T80" s="27" t="str">
        <f t="shared" si="7"/>
        <v/>
      </c>
      <c r="U80" s="27" t="str">
        <f t="shared" si="8"/>
        <v/>
      </c>
      <c r="V80" s="27" t="str">
        <f t="shared" si="9"/>
        <v/>
      </c>
      <c r="W80" s="27" t="str">
        <f t="shared" si="10"/>
        <v/>
      </c>
      <c r="X80" s="27"/>
      <c r="Y80" s="27"/>
      <c r="Z80" s="25"/>
      <c r="AA80" s="25"/>
      <c r="AB80" s="25"/>
      <c r="AC80" s="25"/>
    </row>
    <row r="81" spans="1:29" ht="24" customHeight="1">
      <c r="A81" s="54" t="s">
        <v>89</v>
      </c>
      <c r="B81" s="57" t="str">
        <f>IF(機構申請情報!B75="","",機構申請情報!B75)</f>
        <v/>
      </c>
      <c r="C81" s="159" t="str">
        <f>IF(機構申請情報!C75="","",機構申請情報!C75)</f>
        <v/>
      </c>
      <c r="D81" s="155" t="str">
        <f>IF(機構申請情報!D75="","",機構申請情報!D75)</f>
        <v/>
      </c>
      <c r="E81" s="48"/>
      <c r="F81" s="38"/>
      <c r="G81" s="38"/>
      <c r="H81" s="38"/>
      <c r="I81" s="38"/>
      <c r="J81" s="43"/>
      <c r="K81" s="31"/>
      <c r="L81" s="38"/>
      <c r="M81" s="38"/>
      <c r="N81" s="38"/>
      <c r="O81" s="43"/>
      <c r="R81" s="27">
        <f t="shared" ref="R81:R117" si="12">IF(D81="",0,D81)*E81/100</f>
        <v>0</v>
      </c>
      <c r="S81" s="27" t="str">
        <f t="shared" si="11"/>
        <v/>
      </c>
      <c r="T81" s="27" t="str">
        <f t="shared" ref="T81:T117" si="13">IF(OR(B81="",B81="0",B81=0),"",IF(ABS(G81)-ABS(I81)&lt;0,"NO",""))</f>
        <v/>
      </c>
      <c r="U81" s="27" t="str">
        <f t="shared" ref="U81:U117" si="14">IF(OR(B81="",B81="0",B81=0),"",IF(ABS(H81)-ABS(J81)&lt;0,"NO",""))</f>
        <v/>
      </c>
      <c r="V81" s="27" t="str">
        <f t="shared" ref="V81:V117" si="15">IF(S81="未記入",A81&amp;",","")</f>
        <v/>
      </c>
      <c r="W81" s="27" t="str">
        <f t="shared" ref="W81:W117" si="16">IF(COUNTIF(T81:U81,"NO")=0,"",A81&amp;",")</f>
        <v/>
      </c>
      <c r="X81" s="27"/>
      <c r="Y81" s="27"/>
      <c r="Z81" s="25"/>
      <c r="AA81" s="25"/>
      <c r="AB81" s="25"/>
      <c r="AC81" s="25"/>
    </row>
    <row r="82" spans="1:29" ht="24" customHeight="1">
      <c r="A82" s="54" t="s">
        <v>90</v>
      </c>
      <c r="B82" s="57" t="str">
        <f>IF(機構申請情報!B76="","",機構申請情報!B76)</f>
        <v/>
      </c>
      <c r="C82" s="159" t="str">
        <f>IF(機構申請情報!C76="","",機構申請情報!C76)</f>
        <v/>
      </c>
      <c r="D82" s="155" t="str">
        <f>IF(機構申請情報!D76="","",機構申請情報!D76)</f>
        <v/>
      </c>
      <c r="E82" s="48"/>
      <c r="F82" s="38"/>
      <c r="G82" s="38"/>
      <c r="H82" s="38"/>
      <c r="I82" s="38"/>
      <c r="J82" s="43"/>
      <c r="K82" s="31"/>
      <c r="L82" s="38"/>
      <c r="M82" s="38"/>
      <c r="N82" s="38"/>
      <c r="O82" s="43"/>
      <c r="R82" s="27">
        <f t="shared" si="12"/>
        <v>0</v>
      </c>
      <c r="S82" s="27" t="str">
        <f t="shared" ref="S82:S117" si="17">IF(OR(B82="",B82="0",B82=0),"",IF(COUNTBLANK(C82:O82)=0,"","未記入"))</f>
        <v/>
      </c>
      <c r="T82" s="27" t="str">
        <f t="shared" si="13"/>
        <v/>
      </c>
      <c r="U82" s="27" t="str">
        <f t="shared" si="14"/>
        <v/>
      </c>
      <c r="V82" s="27" t="str">
        <f t="shared" si="15"/>
        <v/>
      </c>
      <c r="W82" s="27" t="str">
        <f t="shared" si="16"/>
        <v/>
      </c>
      <c r="X82" s="27"/>
      <c r="Y82" s="27"/>
      <c r="Z82" s="25"/>
      <c r="AA82" s="25"/>
      <c r="AB82" s="25"/>
      <c r="AC82" s="25"/>
    </row>
    <row r="83" spans="1:29" ht="24" customHeight="1">
      <c r="A83" s="54" t="s">
        <v>91</v>
      </c>
      <c r="B83" s="57" t="str">
        <f>IF(機構申請情報!B77="","",機構申請情報!B77)</f>
        <v/>
      </c>
      <c r="C83" s="159" t="str">
        <f>IF(機構申請情報!C77="","",機構申請情報!C77)</f>
        <v/>
      </c>
      <c r="D83" s="155" t="str">
        <f>IF(機構申請情報!D77="","",機構申請情報!D77)</f>
        <v/>
      </c>
      <c r="E83" s="48"/>
      <c r="F83" s="38"/>
      <c r="G83" s="38"/>
      <c r="H83" s="38"/>
      <c r="I83" s="38"/>
      <c r="J83" s="43"/>
      <c r="K83" s="31"/>
      <c r="L83" s="38"/>
      <c r="M83" s="38"/>
      <c r="N83" s="38"/>
      <c r="O83" s="43"/>
      <c r="R83" s="27">
        <f t="shared" si="12"/>
        <v>0</v>
      </c>
      <c r="S83" s="27" t="str">
        <f t="shared" si="17"/>
        <v/>
      </c>
      <c r="T83" s="27" t="str">
        <f t="shared" si="13"/>
        <v/>
      </c>
      <c r="U83" s="27" t="str">
        <f t="shared" si="14"/>
        <v/>
      </c>
      <c r="V83" s="27" t="str">
        <f t="shared" si="15"/>
        <v/>
      </c>
      <c r="W83" s="27" t="str">
        <f t="shared" si="16"/>
        <v/>
      </c>
      <c r="X83" s="27"/>
      <c r="Y83" s="27"/>
      <c r="Z83" s="25"/>
      <c r="AA83" s="25"/>
      <c r="AB83" s="25"/>
      <c r="AC83" s="25"/>
    </row>
    <row r="84" spans="1:29" ht="24" customHeight="1">
      <c r="A84" s="54" t="s">
        <v>92</v>
      </c>
      <c r="B84" s="57" t="str">
        <f>IF(機構申請情報!B78="","",機構申請情報!B78)</f>
        <v/>
      </c>
      <c r="C84" s="159" t="str">
        <f>IF(機構申請情報!C78="","",機構申請情報!C78)</f>
        <v/>
      </c>
      <c r="D84" s="155" t="str">
        <f>IF(機構申請情報!D78="","",機構申請情報!D78)</f>
        <v/>
      </c>
      <c r="E84" s="48"/>
      <c r="F84" s="38"/>
      <c r="G84" s="38"/>
      <c r="H84" s="38"/>
      <c r="I84" s="38"/>
      <c r="J84" s="43"/>
      <c r="K84" s="31"/>
      <c r="L84" s="38"/>
      <c r="M84" s="38"/>
      <c r="N84" s="38"/>
      <c r="O84" s="43"/>
      <c r="R84" s="27">
        <f t="shared" si="12"/>
        <v>0</v>
      </c>
      <c r="S84" s="27" t="str">
        <f t="shared" si="17"/>
        <v/>
      </c>
      <c r="T84" s="27" t="str">
        <f t="shared" si="13"/>
        <v/>
      </c>
      <c r="U84" s="27" t="str">
        <f t="shared" si="14"/>
        <v/>
      </c>
      <c r="V84" s="27" t="str">
        <f t="shared" si="15"/>
        <v/>
      </c>
      <c r="W84" s="27" t="str">
        <f t="shared" si="16"/>
        <v/>
      </c>
      <c r="X84" s="27"/>
      <c r="Y84" s="27"/>
      <c r="Z84" s="25"/>
      <c r="AA84" s="25"/>
      <c r="AB84" s="25"/>
      <c r="AC84" s="25"/>
    </row>
    <row r="85" spans="1:29" ht="24" customHeight="1">
      <c r="A85" s="54" t="s">
        <v>93</v>
      </c>
      <c r="B85" s="57" t="str">
        <f>IF(機構申請情報!B79="","",機構申請情報!B79)</f>
        <v/>
      </c>
      <c r="C85" s="159" t="str">
        <f>IF(機構申請情報!C79="","",機構申請情報!C79)</f>
        <v/>
      </c>
      <c r="D85" s="155" t="str">
        <f>IF(機構申請情報!D79="","",機構申請情報!D79)</f>
        <v/>
      </c>
      <c r="E85" s="48"/>
      <c r="F85" s="38"/>
      <c r="G85" s="38"/>
      <c r="H85" s="38"/>
      <c r="I85" s="38"/>
      <c r="J85" s="43"/>
      <c r="K85" s="31"/>
      <c r="L85" s="38"/>
      <c r="M85" s="38"/>
      <c r="N85" s="38"/>
      <c r="O85" s="43"/>
      <c r="R85" s="27">
        <f t="shared" si="12"/>
        <v>0</v>
      </c>
      <c r="S85" s="27" t="str">
        <f t="shared" si="17"/>
        <v/>
      </c>
      <c r="T85" s="27" t="str">
        <f t="shared" si="13"/>
        <v/>
      </c>
      <c r="U85" s="27" t="str">
        <f t="shared" si="14"/>
        <v/>
      </c>
      <c r="V85" s="27" t="str">
        <f t="shared" si="15"/>
        <v/>
      </c>
      <c r="W85" s="27" t="str">
        <f t="shared" si="16"/>
        <v/>
      </c>
      <c r="X85" s="27"/>
      <c r="Y85" s="27"/>
      <c r="Z85" s="25"/>
      <c r="AA85" s="25"/>
      <c r="AB85" s="25"/>
      <c r="AC85" s="25"/>
    </row>
    <row r="86" spans="1:29" ht="24" customHeight="1">
      <c r="A86" s="54" t="s">
        <v>94</v>
      </c>
      <c r="B86" s="57" t="str">
        <f>IF(機構申請情報!B80="","",機構申請情報!B80)</f>
        <v/>
      </c>
      <c r="C86" s="159" t="str">
        <f>IF(機構申請情報!C80="","",機構申請情報!C80)</f>
        <v/>
      </c>
      <c r="D86" s="155" t="str">
        <f>IF(機構申請情報!D80="","",機構申請情報!D80)</f>
        <v/>
      </c>
      <c r="E86" s="48"/>
      <c r="F86" s="38"/>
      <c r="G86" s="38"/>
      <c r="H86" s="38"/>
      <c r="I86" s="38"/>
      <c r="J86" s="43"/>
      <c r="K86" s="31"/>
      <c r="L86" s="38"/>
      <c r="M86" s="38"/>
      <c r="N86" s="38"/>
      <c r="O86" s="43"/>
      <c r="R86" s="27">
        <f t="shared" si="12"/>
        <v>0</v>
      </c>
      <c r="S86" s="27" t="str">
        <f t="shared" si="17"/>
        <v/>
      </c>
      <c r="T86" s="27" t="str">
        <f t="shared" si="13"/>
        <v/>
      </c>
      <c r="U86" s="27" t="str">
        <f t="shared" si="14"/>
        <v/>
      </c>
      <c r="V86" s="27" t="str">
        <f t="shared" si="15"/>
        <v/>
      </c>
      <c r="W86" s="27" t="str">
        <f t="shared" si="16"/>
        <v/>
      </c>
      <c r="X86" s="27"/>
      <c r="Y86" s="27"/>
      <c r="Z86" s="25"/>
      <c r="AA86" s="25"/>
      <c r="AB86" s="25"/>
      <c r="AC86" s="25"/>
    </row>
    <row r="87" spans="1:29" ht="24" customHeight="1">
      <c r="A87" s="54" t="s">
        <v>95</v>
      </c>
      <c r="B87" s="57" t="str">
        <f>IF(機構申請情報!B81="","",機構申請情報!B81)</f>
        <v/>
      </c>
      <c r="C87" s="159" t="str">
        <f>IF(機構申請情報!C81="","",機構申請情報!C81)</f>
        <v/>
      </c>
      <c r="D87" s="155" t="str">
        <f>IF(機構申請情報!D81="","",機構申請情報!D81)</f>
        <v/>
      </c>
      <c r="E87" s="48"/>
      <c r="F87" s="38"/>
      <c r="G87" s="38"/>
      <c r="H87" s="38"/>
      <c r="I87" s="38"/>
      <c r="J87" s="43"/>
      <c r="K87" s="31"/>
      <c r="L87" s="38"/>
      <c r="M87" s="38"/>
      <c r="N87" s="38"/>
      <c r="O87" s="43"/>
      <c r="R87" s="27">
        <f t="shared" si="12"/>
        <v>0</v>
      </c>
      <c r="S87" s="27" t="str">
        <f t="shared" si="17"/>
        <v/>
      </c>
      <c r="T87" s="27" t="str">
        <f t="shared" si="13"/>
        <v/>
      </c>
      <c r="U87" s="27" t="str">
        <f t="shared" si="14"/>
        <v/>
      </c>
      <c r="V87" s="27" t="str">
        <f t="shared" si="15"/>
        <v/>
      </c>
      <c r="W87" s="27" t="str">
        <f t="shared" si="16"/>
        <v/>
      </c>
      <c r="X87" s="27"/>
      <c r="Y87" s="27"/>
      <c r="Z87" s="25"/>
      <c r="AA87" s="25"/>
      <c r="AB87" s="25"/>
      <c r="AC87" s="25"/>
    </row>
    <row r="88" spans="1:29" ht="24" customHeight="1">
      <c r="A88" s="54" t="s">
        <v>96</v>
      </c>
      <c r="B88" s="57" t="str">
        <f>IF(機構申請情報!B82="","",機構申請情報!B82)</f>
        <v/>
      </c>
      <c r="C88" s="159" t="str">
        <f>IF(機構申請情報!C82="","",機構申請情報!C82)</f>
        <v/>
      </c>
      <c r="D88" s="155" t="str">
        <f>IF(機構申請情報!D82="","",機構申請情報!D82)</f>
        <v/>
      </c>
      <c r="E88" s="48"/>
      <c r="F88" s="38"/>
      <c r="G88" s="38"/>
      <c r="H88" s="38"/>
      <c r="I88" s="38"/>
      <c r="J88" s="43"/>
      <c r="K88" s="31"/>
      <c r="L88" s="38"/>
      <c r="M88" s="38"/>
      <c r="N88" s="38"/>
      <c r="O88" s="43"/>
      <c r="R88" s="27">
        <f t="shared" si="12"/>
        <v>0</v>
      </c>
      <c r="S88" s="27" t="str">
        <f t="shared" si="17"/>
        <v/>
      </c>
      <c r="T88" s="27" t="str">
        <f t="shared" si="13"/>
        <v/>
      </c>
      <c r="U88" s="27" t="str">
        <f t="shared" si="14"/>
        <v/>
      </c>
      <c r="V88" s="27" t="str">
        <f t="shared" si="15"/>
        <v/>
      </c>
      <c r="W88" s="27" t="str">
        <f t="shared" si="16"/>
        <v/>
      </c>
      <c r="X88" s="27"/>
      <c r="Y88" s="27"/>
      <c r="Z88" s="25"/>
      <c r="AA88" s="25"/>
      <c r="AB88" s="25"/>
      <c r="AC88" s="25"/>
    </row>
    <row r="89" spans="1:29" ht="24" customHeight="1">
      <c r="A89" s="54" t="s">
        <v>97</v>
      </c>
      <c r="B89" s="57" t="str">
        <f>IF(機構申請情報!B83="","",機構申請情報!B83)</f>
        <v/>
      </c>
      <c r="C89" s="159" t="str">
        <f>IF(機構申請情報!C83="","",機構申請情報!C83)</f>
        <v/>
      </c>
      <c r="D89" s="155" t="str">
        <f>IF(機構申請情報!D83="","",機構申請情報!D83)</f>
        <v/>
      </c>
      <c r="E89" s="48"/>
      <c r="F89" s="38"/>
      <c r="G89" s="38"/>
      <c r="H89" s="38"/>
      <c r="I89" s="38"/>
      <c r="J89" s="43"/>
      <c r="K89" s="31"/>
      <c r="L89" s="38"/>
      <c r="M89" s="38"/>
      <c r="N89" s="38"/>
      <c r="O89" s="43"/>
      <c r="R89" s="27">
        <f t="shared" si="12"/>
        <v>0</v>
      </c>
      <c r="S89" s="27" t="str">
        <f t="shared" si="17"/>
        <v/>
      </c>
      <c r="T89" s="27" t="str">
        <f t="shared" si="13"/>
        <v/>
      </c>
      <c r="U89" s="27" t="str">
        <f t="shared" si="14"/>
        <v/>
      </c>
      <c r="V89" s="27" t="str">
        <f t="shared" si="15"/>
        <v/>
      </c>
      <c r="W89" s="27" t="str">
        <f t="shared" si="16"/>
        <v/>
      </c>
      <c r="X89" s="27"/>
      <c r="Y89" s="27"/>
      <c r="Z89" s="25"/>
      <c r="AA89" s="25"/>
      <c r="AB89" s="25"/>
      <c r="AC89" s="25"/>
    </row>
    <row r="90" spans="1:29" ht="24" customHeight="1">
      <c r="A90" s="54" t="s">
        <v>98</v>
      </c>
      <c r="B90" s="57" t="str">
        <f>IF(機構申請情報!B84="","",機構申請情報!B84)</f>
        <v/>
      </c>
      <c r="C90" s="159" t="str">
        <f>IF(機構申請情報!C84="","",機構申請情報!C84)</f>
        <v/>
      </c>
      <c r="D90" s="155" t="str">
        <f>IF(機構申請情報!D84="","",機構申請情報!D84)</f>
        <v/>
      </c>
      <c r="E90" s="48"/>
      <c r="F90" s="38"/>
      <c r="G90" s="38"/>
      <c r="H90" s="38"/>
      <c r="I90" s="38"/>
      <c r="J90" s="43"/>
      <c r="K90" s="31"/>
      <c r="L90" s="38"/>
      <c r="M90" s="38"/>
      <c r="N90" s="38"/>
      <c r="O90" s="43"/>
      <c r="R90" s="27">
        <f t="shared" si="12"/>
        <v>0</v>
      </c>
      <c r="S90" s="27" t="str">
        <f t="shared" si="17"/>
        <v/>
      </c>
      <c r="T90" s="27" t="str">
        <f t="shared" si="13"/>
        <v/>
      </c>
      <c r="U90" s="27" t="str">
        <f t="shared" si="14"/>
        <v/>
      </c>
      <c r="V90" s="27" t="str">
        <f t="shared" si="15"/>
        <v/>
      </c>
      <c r="W90" s="27" t="str">
        <f t="shared" si="16"/>
        <v/>
      </c>
      <c r="X90" s="27"/>
      <c r="Y90" s="27"/>
      <c r="Z90" s="25"/>
      <c r="AA90" s="25"/>
      <c r="AB90" s="25"/>
      <c r="AC90" s="25"/>
    </row>
    <row r="91" spans="1:29" ht="24" customHeight="1">
      <c r="A91" s="54" t="s">
        <v>99</v>
      </c>
      <c r="B91" s="57" t="str">
        <f>IF(機構申請情報!B85="","",機構申請情報!B85)</f>
        <v/>
      </c>
      <c r="C91" s="159" t="str">
        <f>IF(機構申請情報!C85="","",機構申請情報!C85)</f>
        <v/>
      </c>
      <c r="D91" s="155" t="str">
        <f>IF(機構申請情報!D85="","",機構申請情報!D85)</f>
        <v/>
      </c>
      <c r="E91" s="48"/>
      <c r="F91" s="38"/>
      <c r="G91" s="38"/>
      <c r="H91" s="38"/>
      <c r="I91" s="38"/>
      <c r="J91" s="43"/>
      <c r="K91" s="31"/>
      <c r="L91" s="38"/>
      <c r="M91" s="38"/>
      <c r="N91" s="38"/>
      <c r="O91" s="43"/>
      <c r="R91" s="27">
        <f t="shared" si="12"/>
        <v>0</v>
      </c>
      <c r="S91" s="27" t="str">
        <f t="shared" si="17"/>
        <v/>
      </c>
      <c r="T91" s="27" t="str">
        <f t="shared" si="13"/>
        <v/>
      </c>
      <c r="U91" s="27" t="str">
        <f t="shared" si="14"/>
        <v/>
      </c>
      <c r="V91" s="27" t="str">
        <f t="shared" si="15"/>
        <v/>
      </c>
      <c r="W91" s="27" t="str">
        <f t="shared" si="16"/>
        <v/>
      </c>
      <c r="X91" s="27"/>
      <c r="Y91" s="27"/>
      <c r="Z91" s="25"/>
      <c r="AA91" s="25"/>
      <c r="AB91" s="25"/>
      <c r="AC91" s="25"/>
    </row>
    <row r="92" spans="1:29" ht="24" customHeight="1">
      <c r="A92" s="54" t="s">
        <v>100</v>
      </c>
      <c r="B92" s="57" t="str">
        <f>IF(機構申請情報!B86="","",機構申請情報!B86)</f>
        <v/>
      </c>
      <c r="C92" s="159" t="str">
        <f>IF(機構申請情報!C86="","",機構申請情報!C86)</f>
        <v/>
      </c>
      <c r="D92" s="155" t="str">
        <f>IF(機構申請情報!D86="","",機構申請情報!D86)</f>
        <v/>
      </c>
      <c r="E92" s="48"/>
      <c r="F92" s="38"/>
      <c r="G92" s="38"/>
      <c r="H92" s="38"/>
      <c r="I92" s="38"/>
      <c r="J92" s="43"/>
      <c r="K92" s="31"/>
      <c r="L92" s="38"/>
      <c r="M92" s="38"/>
      <c r="N92" s="38"/>
      <c r="O92" s="43"/>
      <c r="R92" s="27">
        <f t="shared" si="12"/>
        <v>0</v>
      </c>
      <c r="S92" s="27" t="str">
        <f t="shared" si="17"/>
        <v/>
      </c>
      <c r="T92" s="27" t="str">
        <f t="shared" si="13"/>
        <v/>
      </c>
      <c r="U92" s="27" t="str">
        <f t="shared" si="14"/>
        <v/>
      </c>
      <c r="V92" s="27" t="str">
        <f t="shared" si="15"/>
        <v/>
      </c>
      <c r="W92" s="27" t="str">
        <f t="shared" si="16"/>
        <v/>
      </c>
      <c r="X92" s="27"/>
      <c r="Y92" s="27"/>
      <c r="Z92" s="25"/>
      <c r="AA92" s="25"/>
      <c r="AB92" s="25"/>
      <c r="AC92" s="25"/>
    </row>
    <row r="93" spans="1:29" ht="24" customHeight="1">
      <c r="A93" s="54" t="s">
        <v>101</v>
      </c>
      <c r="B93" s="57" t="str">
        <f>IF(機構申請情報!B87="","",機構申請情報!B87)</f>
        <v/>
      </c>
      <c r="C93" s="159" t="str">
        <f>IF(機構申請情報!C87="","",機構申請情報!C87)</f>
        <v/>
      </c>
      <c r="D93" s="155" t="str">
        <f>IF(機構申請情報!D87="","",機構申請情報!D87)</f>
        <v/>
      </c>
      <c r="E93" s="48"/>
      <c r="F93" s="38"/>
      <c r="G93" s="38"/>
      <c r="H93" s="38"/>
      <c r="I93" s="38"/>
      <c r="J93" s="43"/>
      <c r="K93" s="31"/>
      <c r="L93" s="38"/>
      <c r="M93" s="38"/>
      <c r="N93" s="38"/>
      <c r="O93" s="43"/>
      <c r="R93" s="27">
        <f t="shared" si="12"/>
        <v>0</v>
      </c>
      <c r="S93" s="27" t="str">
        <f t="shared" si="17"/>
        <v/>
      </c>
      <c r="T93" s="27" t="str">
        <f t="shared" si="13"/>
        <v/>
      </c>
      <c r="U93" s="27" t="str">
        <f t="shared" si="14"/>
        <v/>
      </c>
      <c r="V93" s="27" t="str">
        <f t="shared" si="15"/>
        <v/>
      </c>
      <c r="W93" s="27" t="str">
        <f t="shared" si="16"/>
        <v/>
      </c>
      <c r="X93" s="27"/>
      <c r="Y93" s="27"/>
      <c r="Z93" s="25"/>
      <c r="AA93" s="25"/>
      <c r="AB93" s="25"/>
      <c r="AC93" s="25"/>
    </row>
    <row r="94" spans="1:29" ht="24" customHeight="1">
      <c r="A94" s="54" t="s">
        <v>102</v>
      </c>
      <c r="B94" s="57" t="str">
        <f>IF(機構申請情報!B88="","",機構申請情報!B88)</f>
        <v/>
      </c>
      <c r="C94" s="159" t="str">
        <f>IF(機構申請情報!C88="","",機構申請情報!C88)</f>
        <v/>
      </c>
      <c r="D94" s="155" t="str">
        <f>IF(機構申請情報!D88="","",機構申請情報!D88)</f>
        <v/>
      </c>
      <c r="E94" s="48"/>
      <c r="F94" s="38"/>
      <c r="G94" s="38"/>
      <c r="H94" s="38"/>
      <c r="I94" s="38"/>
      <c r="J94" s="43"/>
      <c r="K94" s="31"/>
      <c r="L94" s="38"/>
      <c r="M94" s="38"/>
      <c r="N94" s="38"/>
      <c r="O94" s="43"/>
      <c r="R94" s="27">
        <f t="shared" si="12"/>
        <v>0</v>
      </c>
      <c r="S94" s="27" t="str">
        <f t="shared" si="17"/>
        <v/>
      </c>
      <c r="T94" s="27" t="str">
        <f t="shared" si="13"/>
        <v/>
      </c>
      <c r="U94" s="27" t="str">
        <f t="shared" si="14"/>
        <v/>
      </c>
      <c r="V94" s="27" t="str">
        <f t="shared" si="15"/>
        <v/>
      </c>
      <c r="W94" s="27" t="str">
        <f t="shared" si="16"/>
        <v/>
      </c>
      <c r="X94" s="27"/>
      <c r="Y94" s="27"/>
      <c r="Z94" s="25"/>
      <c r="AA94" s="25"/>
      <c r="AB94" s="25"/>
      <c r="AC94" s="25"/>
    </row>
    <row r="95" spans="1:29" ht="24" customHeight="1">
      <c r="A95" s="54" t="s">
        <v>103</v>
      </c>
      <c r="B95" s="57" t="str">
        <f>IF(機構申請情報!B89="","",機構申請情報!B89)</f>
        <v/>
      </c>
      <c r="C95" s="159" t="str">
        <f>IF(機構申請情報!C89="","",機構申請情報!C89)</f>
        <v/>
      </c>
      <c r="D95" s="155" t="str">
        <f>IF(機構申請情報!D89="","",機構申請情報!D89)</f>
        <v/>
      </c>
      <c r="E95" s="48"/>
      <c r="F95" s="38"/>
      <c r="G95" s="38"/>
      <c r="H95" s="38"/>
      <c r="I95" s="38"/>
      <c r="J95" s="43"/>
      <c r="K95" s="31"/>
      <c r="L95" s="38"/>
      <c r="M95" s="38"/>
      <c r="N95" s="38"/>
      <c r="O95" s="43"/>
      <c r="R95" s="27">
        <f t="shared" si="12"/>
        <v>0</v>
      </c>
      <c r="S95" s="27" t="str">
        <f t="shared" si="17"/>
        <v/>
      </c>
      <c r="T95" s="27" t="str">
        <f t="shared" si="13"/>
        <v/>
      </c>
      <c r="U95" s="27" t="str">
        <f t="shared" si="14"/>
        <v/>
      </c>
      <c r="V95" s="27" t="str">
        <f t="shared" si="15"/>
        <v/>
      </c>
      <c r="W95" s="27" t="str">
        <f t="shared" si="16"/>
        <v/>
      </c>
      <c r="X95" s="27"/>
      <c r="Y95" s="27"/>
      <c r="Z95" s="25"/>
      <c r="AA95" s="25"/>
      <c r="AB95" s="25"/>
      <c r="AC95" s="25"/>
    </row>
    <row r="96" spans="1:29" ht="24" customHeight="1">
      <c r="A96" s="55" t="s">
        <v>104</v>
      </c>
      <c r="B96" s="57" t="str">
        <f>IF(機構申請情報!B90="","",機構申請情報!B90)</f>
        <v/>
      </c>
      <c r="C96" s="159" t="str">
        <f>IF(機構申請情報!C90="","",機構申請情報!C90)</f>
        <v/>
      </c>
      <c r="D96" s="155" t="str">
        <f>IF(機構申請情報!D90="","",機構申請情報!D90)</f>
        <v/>
      </c>
      <c r="E96" s="49"/>
      <c r="F96" s="39"/>
      <c r="G96" s="39"/>
      <c r="H96" s="39"/>
      <c r="I96" s="39"/>
      <c r="J96" s="44"/>
      <c r="K96" s="32"/>
      <c r="L96" s="39"/>
      <c r="M96" s="39"/>
      <c r="N96" s="39"/>
      <c r="O96" s="44"/>
      <c r="R96" s="27">
        <f t="shared" si="12"/>
        <v>0</v>
      </c>
      <c r="S96" s="27" t="str">
        <f t="shared" si="17"/>
        <v/>
      </c>
      <c r="T96" s="27" t="str">
        <f t="shared" si="13"/>
        <v/>
      </c>
      <c r="U96" s="27" t="str">
        <f t="shared" si="14"/>
        <v/>
      </c>
      <c r="V96" s="27" t="str">
        <f t="shared" si="15"/>
        <v/>
      </c>
      <c r="W96" s="27" t="str">
        <f t="shared" si="16"/>
        <v/>
      </c>
      <c r="X96" s="27"/>
      <c r="Y96" s="27"/>
      <c r="Z96" s="25"/>
      <c r="AA96" s="25"/>
      <c r="AB96" s="25"/>
      <c r="AC96" s="25"/>
    </row>
    <row r="97" spans="1:29" ht="24" customHeight="1">
      <c r="A97" s="54" t="s">
        <v>105</v>
      </c>
      <c r="B97" s="57" t="str">
        <f>IF(機構申請情報!B91="","",機構申請情報!B91)</f>
        <v/>
      </c>
      <c r="C97" s="159" t="str">
        <f>IF(機構申請情報!C91="","",機構申請情報!C91)</f>
        <v/>
      </c>
      <c r="D97" s="155" t="str">
        <f>IF(機構申請情報!D91="","",機構申請情報!D91)</f>
        <v/>
      </c>
      <c r="E97" s="48"/>
      <c r="F97" s="38"/>
      <c r="G97" s="38"/>
      <c r="H97" s="38"/>
      <c r="I97" s="38"/>
      <c r="J97" s="43"/>
      <c r="K97" s="31"/>
      <c r="L97" s="38"/>
      <c r="M97" s="38"/>
      <c r="N97" s="38"/>
      <c r="O97" s="43"/>
      <c r="R97" s="27">
        <f t="shared" si="12"/>
        <v>0</v>
      </c>
      <c r="S97" s="27" t="str">
        <f t="shared" si="17"/>
        <v/>
      </c>
      <c r="T97" s="27" t="str">
        <f t="shared" si="13"/>
        <v/>
      </c>
      <c r="U97" s="27" t="str">
        <f t="shared" si="14"/>
        <v/>
      </c>
      <c r="V97" s="27" t="str">
        <f t="shared" si="15"/>
        <v/>
      </c>
      <c r="W97" s="27" t="str">
        <f t="shared" si="16"/>
        <v/>
      </c>
      <c r="X97" s="27"/>
      <c r="Y97" s="27"/>
      <c r="Z97" s="25"/>
      <c r="AA97" s="25"/>
      <c r="AB97" s="25"/>
      <c r="AC97" s="25"/>
    </row>
    <row r="98" spans="1:29" ht="24" customHeight="1">
      <c r="A98" s="54" t="s">
        <v>106</v>
      </c>
      <c r="B98" s="57" t="str">
        <f>IF(機構申請情報!B92="","",機構申請情報!B92)</f>
        <v/>
      </c>
      <c r="C98" s="159" t="str">
        <f>IF(機構申請情報!C92="","",機構申請情報!C92)</f>
        <v/>
      </c>
      <c r="D98" s="155" t="str">
        <f>IF(機構申請情報!D92="","",機構申請情報!D92)</f>
        <v/>
      </c>
      <c r="E98" s="48"/>
      <c r="F98" s="38"/>
      <c r="G98" s="38"/>
      <c r="H98" s="38"/>
      <c r="I98" s="38"/>
      <c r="J98" s="43"/>
      <c r="K98" s="31"/>
      <c r="L98" s="38"/>
      <c r="M98" s="38"/>
      <c r="N98" s="38"/>
      <c r="O98" s="43"/>
      <c r="R98" s="27">
        <f t="shared" si="12"/>
        <v>0</v>
      </c>
      <c r="S98" s="27" t="str">
        <f t="shared" si="17"/>
        <v/>
      </c>
      <c r="T98" s="27" t="str">
        <f t="shared" si="13"/>
        <v/>
      </c>
      <c r="U98" s="27" t="str">
        <f t="shared" si="14"/>
        <v/>
      </c>
      <c r="V98" s="27" t="str">
        <f t="shared" si="15"/>
        <v/>
      </c>
      <c r="W98" s="27" t="str">
        <f t="shared" si="16"/>
        <v/>
      </c>
      <c r="X98" s="27"/>
      <c r="Y98" s="27"/>
      <c r="Z98" s="25"/>
      <c r="AA98" s="25"/>
      <c r="AB98" s="25"/>
      <c r="AC98" s="25"/>
    </row>
    <row r="99" spans="1:29" ht="24" customHeight="1">
      <c r="A99" s="54" t="s">
        <v>107</v>
      </c>
      <c r="B99" s="57" t="str">
        <f>IF(機構申請情報!B93="","",機構申請情報!B93)</f>
        <v/>
      </c>
      <c r="C99" s="159" t="str">
        <f>IF(機構申請情報!C93="","",機構申請情報!C93)</f>
        <v/>
      </c>
      <c r="D99" s="155" t="str">
        <f>IF(機構申請情報!D93="","",機構申請情報!D93)</f>
        <v/>
      </c>
      <c r="E99" s="48"/>
      <c r="F99" s="38"/>
      <c r="G99" s="38"/>
      <c r="H99" s="38"/>
      <c r="I99" s="38"/>
      <c r="J99" s="43"/>
      <c r="K99" s="31"/>
      <c r="L99" s="38"/>
      <c r="M99" s="38"/>
      <c r="N99" s="38"/>
      <c r="O99" s="43"/>
      <c r="R99" s="27">
        <f t="shared" si="12"/>
        <v>0</v>
      </c>
      <c r="S99" s="27" t="str">
        <f t="shared" si="17"/>
        <v/>
      </c>
      <c r="T99" s="27" t="str">
        <f t="shared" si="13"/>
        <v/>
      </c>
      <c r="U99" s="27" t="str">
        <f t="shared" si="14"/>
        <v/>
      </c>
      <c r="V99" s="27" t="str">
        <f t="shared" si="15"/>
        <v/>
      </c>
      <c r="W99" s="27" t="str">
        <f t="shared" si="16"/>
        <v/>
      </c>
      <c r="X99" s="27"/>
      <c r="Y99" s="27"/>
      <c r="Z99" s="25"/>
      <c r="AA99" s="25"/>
      <c r="AB99" s="25"/>
      <c r="AC99" s="25"/>
    </row>
    <row r="100" spans="1:29" ht="24" customHeight="1">
      <c r="A100" s="54" t="s">
        <v>108</v>
      </c>
      <c r="B100" s="57" t="str">
        <f>IF(機構申請情報!B94="","",機構申請情報!B94)</f>
        <v/>
      </c>
      <c r="C100" s="159" t="str">
        <f>IF(機構申請情報!C94="","",機構申請情報!C94)</f>
        <v/>
      </c>
      <c r="D100" s="155" t="str">
        <f>IF(機構申請情報!D94="","",機構申請情報!D94)</f>
        <v/>
      </c>
      <c r="E100" s="48"/>
      <c r="F100" s="38"/>
      <c r="G100" s="38"/>
      <c r="H100" s="38"/>
      <c r="I100" s="38"/>
      <c r="J100" s="43"/>
      <c r="K100" s="31"/>
      <c r="L100" s="38"/>
      <c r="M100" s="38"/>
      <c r="N100" s="38"/>
      <c r="O100" s="43"/>
      <c r="R100" s="27">
        <f t="shared" si="12"/>
        <v>0</v>
      </c>
      <c r="S100" s="27" t="str">
        <f t="shared" si="17"/>
        <v/>
      </c>
      <c r="T100" s="27" t="str">
        <f t="shared" si="13"/>
        <v/>
      </c>
      <c r="U100" s="27" t="str">
        <f t="shared" si="14"/>
        <v/>
      </c>
      <c r="V100" s="27" t="str">
        <f t="shared" si="15"/>
        <v/>
      </c>
      <c r="W100" s="27" t="str">
        <f t="shared" si="16"/>
        <v/>
      </c>
      <c r="X100" s="27"/>
      <c r="Y100" s="27"/>
      <c r="Z100" s="25"/>
      <c r="AA100" s="25"/>
      <c r="AB100" s="25"/>
      <c r="AC100" s="25"/>
    </row>
    <row r="101" spans="1:29" ht="24" customHeight="1">
      <c r="A101" s="54" t="s">
        <v>109</v>
      </c>
      <c r="B101" s="57" t="str">
        <f>IF(機構申請情報!B95="","",機構申請情報!B95)</f>
        <v/>
      </c>
      <c r="C101" s="159" t="str">
        <f>IF(機構申請情報!C95="","",機構申請情報!C95)</f>
        <v/>
      </c>
      <c r="D101" s="155" t="str">
        <f>IF(機構申請情報!D95="","",機構申請情報!D95)</f>
        <v/>
      </c>
      <c r="E101" s="48"/>
      <c r="F101" s="38"/>
      <c r="G101" s="38"/>
      <c r="H101" s="38"/>
      <c r="I101" s="38"/>
      <c r="J101" s="43"/>
      <c r="K101" s="31"/>
      <c r="L101" s="38"/>
      <c r="M101" s="38"/>
      <c r="N101" s="38"/>
      <c r="O101" s="43"/>
      <c r="R101" s="27">
        <f t="shared" si="12"/>
        <v>0</v>
      </c>
      <c r="S101" s="27" t="str">
        <f t="shared" si="17"/>
        <v/>
      </c>
      <c r="T101" s="27" t="str">
        <f t="shared" si="13"/>
        <v/>
      </c>
      <c r="U101" s="27" t="str">
        <f t="shared" si="14"/>
        <v/>
      </c>
      <c r="V101" s="27" t="str">
        <f t="shared" si="15"/>
        <v/>
      </c>
      <c r="W101" s="27" t="str">
        <f t="shared" si="16"/>
        <v/>
      </c>
      <c r="X101" s="27"/>
      <c r="Y101" s="27"/>
      <c r="Z101" s="25"/>
      <c r="AA101" s="25"/>
      <c r="AB101" s="25"/>
      <c r="AC101" s="25"/>
    </row>
    <row r="102" spans="1:29" ht="24" customHeight="1">
      <c r="A102" s="54" t="s">
        <v>110</v>
      </c>
      <c r="B102" s="57" t="str">
        <f>IF(機構申請情報!B96="","",機構申請情報!B96)</f>
        <v/>
      </c>
      <c r="C102" s="159" t="str">
        <f>IF(機構申請情報!C96="","",機構申請情報!C96)</f>
        <v/>
      </c>
      <c r="D102" s="155" t="str">
        <f>IF(機構申請情報!D96="","",機構申請情報!D96)</f>
        <v/>
      </c>
      <c r="E102" s="48"/>
      <c r="F102" s="38"/>
      <c r="G102" s="38"/>
      <c r="H102" s="38"/>
      <c r="I102" s="38"/>
      <c r="J102" s="43"/>
      <c r="K102" s="31"/>
      <c r="L102" s="38"/>
      <c r="M102" s="38"/>
      <c r="N102" s="38"/>
      <c r="O102" s="43"/>
      <c r="R102" s="27">
        <f t="shared" si="12"/>
        <v>0</v>
      </c>
      <c r="S102" s="27" t="str">
        <f t="shared" si="17"/>
        <v/>
      </c>
      <c r="T102" s="27" t="str">
        <f t="shared" si="13"/>
        <v/>
      </c>
      <c r="U102" s="27" t="str">
        <f t="shared" si="14"/>
        <v/>
      </c>
      <c r="V102" s="27" t="str">
        <f t="shared" si="15"/>
        <v/>
      </c>
      <c r="W102" s="27" t="str">
        <f t="shared" si="16"/>
        <v/>
      </c>
      <c r="X102" s="27"/>
      <c r="Y102" s="27"/>
      <c r="Z102" s="25"/>
      <c r="AA102" s="25"/>
      <c r="AB102" s="25"/>
      <c r="AC102" s="25"/>
    </row>
    <row r="103" spans="1:29" ht="24" customHeight="1">
      <c r="A103" s="54" t="s">
        <v>111</v>
      </c>
      <c r="B103" s="57" t="str">
        <f>IF(機構申請情報!B97="","",機構申請情報!B97)</f>
        <v/>
      </c>
      <c r="C103" s="159" t="str">
        <f>IF(機構申請情報!C97="","",機構申請情報!C97)</f>
        <v/>
      </c>
      <c r="D103" s="155" t="str">
        <f>IF(機構申請情報!D97="","",機構申請情報!D97)</f>
        <v/>
      </c>
      <c r="E103" s="48"/>
      <c r="F103" s="38"/>
      <c r="G103" s="38"/>
      <c r="H103" s="38"/>
      <c r="I103" s="38"/>
      <c r="J103" s="43"/>
      <c r="K103" s="31"/>
      <c r="L103" s="38"/>
      <c r="M103" s="38"/>
      <c r="N103" s="38"/>
      <c r="O103" s="43"/>
      <c r="R103" s="27">
        <f t="shared" si="12"/>
        <v>0</v>
      </c>
      <c r="S103" s="27" t="str">
        <f t="shared" si="17"/>
        <v/>
      </c>
      <c r="T103" s="27" t="str">
        <f t="shared" si="13"/>
        <v/>
      </c>
      <c r="U103" s="27" t="str">
        <f t="shared" si="14"/>
        <v/>
      </c>
      <c r="V103" s="27" t="str">
        <f t="shared" si="15"/>
        <v/>
      </c>
      <c r="W103" s="27" t="str">
        <f t="shared" si="16"/>
        <v/>
      </c>
      <c r="X103" s="27"/>
      <c r="Y103" s="27"/>
      <c r="Z103" s="25"/>
      <c r="AA103" s="25"/>
      <c r="AB103" s="25"/>
      <c r="AC103" s="25"/>
    </row>
    <row r="104" spans="1:29" ht="24" customHeight="1">
      <c r="A104" s="54" t="s">
        <v>112</v>
      </c>
      <c r="B104" s="57" t="str">
        <f>IF(機構申請情報!B98="","",機構申請情報!B98)</f>
        <v/>
      </c>
      <c r="C104" s="159" t="str">
        <f>IF(機構申請情報!C98="","",機構申請情報!C98)</f>
        <v/>
      </c>
      <c r="D104" s="155" t="str">
        <f>IF(機構申請情報!D98="","",機構申請情報!D98)</f>
        <v/>
      </c>
      <c r="E104" s="48"/>
      <c r="F104" s="38"/>
      <c r="G104" s="38"/>
      <c r="H104" s="38"/>
      <c r="I104" s="38"/>
      <c r="J104" s="43"/>
      <c r="K104" s="31"/>
      <c r="L104" s="38"/>
      <c r="M104" s="38"/>
      <c r="N104" s="38"/>
      <c r="O104" s="43"/>
      <c r="R104" s="27">
        <f t="shared" si="12"/>
        <v>0</v>
      </c>
      <c r="S104" s="27" t="str">
        <f t="shared" si="17"/>
        <v/>
      </c>
      <c r="T104" s="27" t="str">
        <f t="shared" si="13"/>
        <v/>
      </c>
      <c r="U104" s="27" t="str">
        <f t="shared" si="14"/>
        <v/>
      </c>
      <c r="V104" s="27" t="str">
        <f t="shared" si="15"/>
        <v/>
      </c>
      <c r="W104" s="27" t="str">
        <f t="shared" si="16"/>
        <v/>
      </c>
      <c r="X104" s="27"/>
      <c r="Y104" s="27"/>
      <c r="Z104" s="25"/>
      <c r="AA104" s="25"/>
      <c r="AB104" s="25"/>
      <c r="AC104" s="25"/>
    </row>
    <row r="105" spans="1:29" ht="24" customHeight="1">
      <c r="A105" s="54" t="s">
        <v>113</v>
      </c>
      <c r="B105" s="57" t="str">
        <f>IF(機構申請情報!B99="","",機構申請情報!B99)</f>
        <v/>
      </c>
      <c r="C105" s="159" t="str">
        <f>IF(機構申請情報!C99="","",機構申請情報!C99)</f>
        <v/>
      </c>
      <c r="D105" s="155" t="str">
        <f>IF(機構申請情報!D99="","",機構申請情報!D99)</f>
        <v/>
      </c>
      <c r="E105" s="48"/>
      <c r="F105" s="38"/>
      <c r="G105" s="38"/>
      <c r="H105" s="38"/>
      <c r="I105" s="38"/>
      <c r="J105" s="43"/>
      <c r="K105" s="31"/>
      <c r="L105" s="38"/>
      <c r="M105" s="38"/>
      <c r="N105" s="38"/>
      <c r="O105" s="43"/>
      <c r="R105" s="27">
        <f t="shared" si="12"/>
        <v>0</v>
      </c>
      <c r="S105" s="27" t="str">
        <f t="shared" si="17"/>
        <v/>
      </c>
      <c r="T105" s="27" t="str">
        <f t="shared" si="13"/>
        <v/>
      </c>
      <c r="U105" s="27" t="str">
        <f t="shared" si="14"/>
        <v/>
      </c>
      <c r="V105" s="27" t="str">
        <f t="shared" si="15"/>
        <v/>
      </c>
      <c r="W105" s="27" t="str">
        <f t="shared" si="16"/>
        <v/>
      </c>
      <c r="X105" s="27"/>
      <c r="Y105" s="27"/>
      <c r="Z105" s="25"/>
      <c r="AA105" s="25"/>
      <c r="AB105" s="25"/>
      <c r="AC105" s="25"/>
    </row>
    <row r="106" spans="1:29" ht="24" customHeight="1">
      <c r="A106" s="54" t="s">
        <v>114</v>
      </c>
      <c r="B106" s="57" t="str">
        <f>IF(機構申請情報!B100="","",機構申請情報!B100)</f>
        <v/>
      </c>
      <c r="C106" s="159" t="str">
        <f>IF(機構申請情報!C100="","",機構申請情報!C100)</f>
        <v/>
      </c>
      <c r="D106" s="155" t="str">
        <f>IF(機構申請情報!D100="","",機構申請情報!D100)</f>
        <v/>
      </c>
      <c r="E106" s="48"/>
      <c r="F106" s="38"/>
      <c r="G106" s="38"/>
      <c r="H106" s="38"/>
      <c r="I106" s="38"/>
      <c r="J106" s="43"/>
      <c r="K106" s="31"/>
      <c r="L106" s="38"/>
      <c r="M106" s="38"/>
      <c r="N106" s="38"/>
      <c r="O106" s="43"/>
      <c r="R106" s="27">
        <f t="shared" si="12"/>
        <v>0</v>
      </c>
      <c r="S106" s="27" t="str">
        <f t="shared" si="17"/>
        <v/>
      </c>
      <c r="T106" s="27" t="str">
        <f t="shared" si="13"/>
        <v/>
      </c>
      <c r="U106" s="27" t="str">
        <f t="shared" si="14"/>
        <v/>
      </c>
      <c r="V106" s="27" t="str">
        <f t="shared" si="15"/>
        <v/>
      </c>
      <c r="W106" s="27" t="str">
        <f t="shared" si="16"/>
        <v/>
      </c>
      <c r="X106" s="27"/>
      <c r="Y106" s="27"/>
      <c r="Z106" s="25"/>
      <c r="AA106" s="25"/>
      <c r="AB106" s="25"/>
      <c r="AC106" s="25"/>
    </row>
    <row r="107" spans="1:29" ht="24" customHeight="1">
      <c r="A107" s="54" t="s">
        <v>115</v>
      </c>
      <c r="B107" s="57" t="str">
        <f>IF(機構申請情報!B101="","",機構申請情報!B101)</f>
        <v/>
      </c>
      <c r="C107" s="159" t="str">
        <f>IF(機構申請情報!C101="","",機構申請情報!C101)</f>
        <v/>
      </c>
      <c r="D107" s="155" t="str">
        <f>IF(機構申請情報!D101="","",機構申請情報!D101)</f>
        <v/>
      </c>
      <c r="E107" s="48"/>
      <c r="F107" s="38"/>
      <c r="G107" s="38"/>
      <c r="H107" s="38"/>
      <c r="I107" s="38"/>
      <c r="J107" s="43"/>
      <c r="K107" s="31"/>
      <c r="L107" s="38"/>
      <c r="M107" s="38"/>
      <c r="N107" s="38"/>
      <c r="O107" s="43"/>
      <c r="R107" s="27">
        <f t="shared" si="12"/>
        <v>0</v>
      </c>
      <c r="S107" s="27" t="str">
        <f t="shared" si="17"/>
        <v/>
      </c>
      <c r="T107" s="27" t="str">
        <f t="shared" si="13"/>
        <v/>
      </c>
      <c r="U107" s="27" t="str">
        <f t="shared" si="14"/>
        <v/>
      </c>
      <c r="V107" s="27" t="str">
        <f t="shared" si="15"/>
        <v/>
      </c>
      <c r="W107" s="27" t="str">
        <f t="shared" si="16"/>
        <v/>
      </c>
      <c r="X107" s="27"/>
      <c r="Y107" s="27"/>
      <c r="Z107" s="25"/>
      <c r="AA107" s="25"/>
      <c r="AB107" s="25"/>
      <c r="AC107" s="25"/>
    </row>
    <row r="108" spans="1:29" ht="24" customHeight="1">
      <c r="A108" s="54" t="s">
        <v>116</v>
      </c>
      <c r="B108" s="57" t="str">
        <f>IF(機構申請情報!B102="","",機構申請情報!B102)</f>
        <v/>
      </c>
      <c r="C108" s="159" t="str">
        <f>IF(機構申請情報!C102="","",機構申請情報!C102)</f>
        <v/>
      </c>
      <c r="D108" s="155" t="str">
        <f>IF(機構申請情報!D102="","",機構申請情報!D102)</f>
        <v/>
      </c>
      <c r="E108" s="48"/>
      <c r="F108" s="38"/>
      <c r="G108" s="38"/>
      <c r="H108" s="38"/>
      <c r="I108" s="38"/>
      <c r="J108" s="43"/>
      <c r="K108" s="31"/>
      <c r="L108" s="38"/>
      <c r="M108" s="38"/>
      <c r="N108" s="38"/>
      <c r="O108" s="43"/>
      <c r="R108" s="27">
        <f t="shared" si="12"/>
        <v>0</v>
      </c>
      <c r="S108" s="27" t="str">
        <f t="shared" si="17"/>
        <v/>
      </c>
      <c r="T108" s="27" t="str">
        <f t="shared" si="13"/>
        <v/>
      </c>
      <c r="U108" s="27" t="str">
        <f t="shared" si="14"/>
        <v/>
      </c>
      <c r="V108" s="27" t="str">
        <f t="shared" si="15"/>
        <v/>
      </c>
      <c r="W108" s="27" t="str">
        <f t="shared" si="16"/>
        <v/>
      </c>
      <c r="X108" s="27"/>
      <c r="Y108" s="27"/>
      <c r="Z108" s="25"/>
      <c r="AA108" s="25"/>
      <c r="AB108" s="25"/>
      <c r="AC108" s="25"/>
    </row>
    <row r="109" spans="1:29" ht="24" customHeight="1">
      <c r="A109" s="54" t="s">
        <v>117</v>
      </c>
      <c r="B109" s="57" t="str">
        <f>IF(機構申請情報!B103="","",機構申請情報!B103)</f>
        <v/>
      </c>
      <c r="C109" s="159" t="str">
        <f>IF(機構申請情報!C103="","",機構申請情報!C103)</f>
        <v/>
      </c>
      <c r="D109" s="155" t="str">
        <f>IF(機構申請情報!D103="","",機構申請情報!D103)</f>
        <v/>
      </c>
      <c r="E109" s="48"/>
      <c r="F109" s="38"/>
      <c r="G109" s="38"/>
      <c r="H109" s="38"/>
      <c r="I109" s="38"/>
      <c r="J109" s="43"/>
      <c r="K109" s="31"/>
      <c r="L109" s="38"/>
      <c r="M109" s="38"/>
      <c r="N109" s="38"/>
      <c r="O109" s="43"/>
      <c r="R109" s="27">
        <f t="shared" si="12"/>
        <v>0</v>
      </c>
      <c r="S109" s="27" t="str">
        <f t="shared" si="17"/>
        <v/>
      </c>
      <c r="T109" s="27" t="str">
        <f t="shared" si="13"/>
        <v/>
      </c>
      <c r="U109" s="27" t="str">
        <f t="shared" si="14"/>
        <v/>
      </c>
      <c r="V109" s="27" t="str">
        <f t="shared" si="15"/>
        <v/>
      </c>
      <c r="W109" s="27" t="str">
        <f t="shared" si="16"/>
        <v/>
      </c>
      <c r="X109" s="27"/>
      <c r="Y109" s="27"/>
      <c r="Z109" s="25"/>
      <c r="AA109" s="25"/>
      <c r="AB109" s="25"/>
      <c r="AC109" s="25"/>
    </row>
    <row r="110" spans="1:29" ht="24" customHeight="1">
      <c r="A110" s="54" t="s">
        <v>118</v>
      </c>
      <c r="B110" s="57" t="str">
        <f>IF(機構申請情報!B104="","",機構申請情報!B104)</f>
        <v/>
      </c>
      <c r="C110" s="159" t="str">
        <f>IF(機構申請情報!C104="","",機構申請情報!C104)</f>
        <v/>
      </c>
      <c r="D110" s="155" t="str">
        <f>IF(機構申請情報!D104="","",機構申請情報!D104)</f>
        <v/>
      </c>
      <c r="E110" s="48"/>
      <c r="F110" s="38"/>
      <c r="G110" s="38"/>
      <c r="H110" s="38"/>
      <c r="I110" s="38"/>
      <c r="J110" s="43"/>
      <c r="K110" s="31"/>
      <c r="L110" s="38"/>
      <c r="M110" s="38"/>
      <c r="N110" s="38"/>
      <c r="O110" s="43"/>
      <c r="R110" s="27">
        <f t="shared" si="12"/>
        <v>0</v>
      </c>
      <c r="S110" s="27" t="str">
        <f t="shared" si="17"/>
        <v/>
      </c>
      <c r="T110" s="27" t="str">
        <f t="shared" si="13"/>
        <v/>
      </c>
      <c r="U110" s="27" t="str">
        <f t="shared" si="14"/>
        <v/>
      </c>
      <c r="V110" s="27" t="str">
        <f t="shared" si="15"/>
        <v/>
      </c>
      <c r="W110" s="27" t="str">
        <f t="shared" si="16"/>
        <v/>
      </c>
      <c r="X110" s="27"/>
      <c r="Y110" s="27"/>
      <c r="Z110" s="25"/>
      <c r="AA110" s="25"/>
      <c r="AB110" s="25"/>
      <c r="AC110" s="25"/>
    </row>
    <row r="111" spans="1:29" ht="24" customHeight="1">
      <c r="A111" s="54" t="s">
        <v>119</v>
      </c>
      <c r="B111" s="57" t="str">
        <f>IF(機構申請情報!B105="","",機構申請情報!B105)</f>
        <v/>
      </c>
      <c r="C111" s="159" t="str">
        <f>IF(機構申請情報!C105="","",機構申請情報!C105)</f>
        <v/>
      </c>
      <c r="D111" s="155" t="str">
        <f>IF(機構申請情報!D105="","",機構申請情報!D105)</f>
        <v/>
      </c>
      <c r="E111" s="48"/>
      <c r="F111" s="38"/>
      <c r="G111" s="38"/>
      <c r="H111" s="38"/>
      <c r="I111" s="38"/>
      <c r="J111" s="43"/>
      <c r="K111" s="31"/>
      <c r="L111" s="38"/>
      <c r="M111" s="38"/>
      <c r="N111" s="38"/>
      <c r="O111" s="43"/>
      <c r="R111" s="27">
        <f t="shared" si="12"/>
        <v>0</v>
      </c>
      <c r="S111" s="27" t="str">
        <f t="shared" si="17"/>
        <v/>
      </c>
      <c r="T111" s="27" t="str">
        <f t="shared" si="13"/>
        <v/>
      </c>
      <c r="U111" s="27" t="str">
        <f t="shared" si="14"/>
        <v/>
      </c>
      <c r="V111" s="27" t="str">
        <f t="shared" si="15"/>
        <v/>
      </c>
      <c r="W111" s="27" t="str">
        <f t="shared" si="16"/>
        <v/>
      </c>
      <c r="X111" s="27"/>
      <c r="Y111" s="27"/>
      <c r="Z111" s="25"/>
      <c r="AA111" s="25"/>
      <c r="AB111" s="25"/>
      <c r="AC111" s="25"/>
    </row>
    <row r="112" spans="1:29" ht="24" customHeight="1">
      <c r="A112" s="54" t="s">
        <v>120</v>
      </c>
      <c r="B112" s="57" t="str">
        <f>IF(機構申請情報!B106="","",機構申請情報!B106)</f>
        <v/>
      </c>
      <c r="C112" s="159" t="str">
        <f>IF(機構申請情報!C106="","",機構申請情報!C106)</f>
        <v/>
      </c>
      <c r="D112" s="155" t="str">
        <f>IF(機構申請情報!D106="","",機構申請情報!D106)</f>
        <v/>
      </c>
      <c r="E112" s="48"/>
      <c r="F112" s="38"/>
      <c r="G112" s="38"/>
      <c r="H112" s="38"/>
      <c r="I112" s="38"/>
      <c r="J112" s="43"/>
      <c r="K112" s="31"/>
      <c r="L112" s="38"/>
      <c r="M112" s="38"/>
      <c r="N112" s="38"/>
      <c r="O112" s="43"/>
      <c r="R112" s="27">
        <f t="shared" si="12"/>
        <v>0</v>
      </c>
      <c r="S112" s="27" t="str">
        <f t="shared" si="17"/>
        <v/>
      </c>
      <c r="T112" s="27" t="str">
        <f t="shared" si="13"/>
        <v/>
      </c>
      <c r="U112" s="27" t="str">
        <f t="shared" si="14"/>
        <v/>
      </c>
      <c r="V112" s="27" t="str">
        <f t="shared" si="15"/>
        <v/>
      </c>
      <c r="W112" s="27" t="str">
        <f t="shared" si="16"/>
        <v/>
      </c>
      <c r="X112" s="27"/>
      <c r="Y112" s="27"/>
      <c r="Z112" s="25"/>
      <c r="AA112" s="25"/>
      <c r="AB112" s="25"/>
      <c r="AC112" s="25"/>
    </row>
    <row r="113" spans="1:29" ht="24" customHeight="1">
      <c r="A113" s="54" t="s">
        <v>121</v>
      </c>
      <c r="B113" s="57" t="str">
        <f>IF(機構申請情報!B107="","",機構申請情報!B107)</f>
        <v/>
      </c>
      <c r="C113" s="159" t="str">
        <f>IF(機構申請情報!C107="","",機構申請情報!C107)</f>
        <v/>
      </c>
      <c r="D113" s="155" t="str">
        <f>IF(機構申請情報!D107="","",機構申請情報!D107)</f>
        <v/>
      </c>
      <c r="E113" s="48"/>
      <c r="F113" s="38"/>
      <c r="G113" s="38"/>
      <c r="H113" s="38"/>
      <c r="I113" s="38"/>
      <c r="J113" s="43"/>
      <c r="K113" s="31"/>
      <c r="L113" s="38"/>
      <c r="M113" s="38"/>
      <c r="N113" s="38"/>
      <c r="O113" s="43"/>
      <c r="R113" s="27">
        <f t="shared" si="12"/>
        <v>0</v>
      </c>
      <c r="S113" s="27" t="str">
        <f t="shared" si="17"/>
        <v/>
      </c>
      <c r="T113" s="27" t="str">
        <f t="shared" si="13"/>
        <v/>
      </c>
      <c r="U113" s="27" t="str">
        <f t="shared" si="14"/>
        <v/>
      </c>
      <c r="V113" s="27" t="str">
        <f t="shared" si="15"/>
        <v/>
      </c>
      <c r="W113" s="27" t="str">
        <f t="shared" si="16"/>
        <v/>
      </c>
      <c r="X113" s="27"/>
      <c r="Y113" s="27"/>
      <c r="Z113" s="25"/>
      <c r="AA113" s="25"/>
      <c r="AB113" s="25"/>
      <c r="AC113" s="25"/>
    </row>
    <row r="114" spans="1:29" ht="24" customHeight="1">
      <c r="A114" s="54" t="s">
        <v>122</v>
      </c>
      <c r="B114" s="57" t="str">
        <f>IF(機構申請情報!B108="","",機構申請情報!B108)</f>
        <v/>
      </c>
      <c r="C114" s="159" t="str">
        <f>IF(機構申請情報!C108="","",機構申請情報!C108)</f>
        <v/>
      </c>
      <c r="D114" s="155" t="str">
        <f>IF(機構申請情報!D108="","",機構申請情報!D108)</f>
        <v/>
      </c>
      <c r="E114" s="48"/>
      <c r="F114" s="38"/>
      <c r="G114" s="38"/>
      <c r="H114" s="38"/>
      <c r="I114" s="38"/>
      <c r="J114" s="43"/>
      <c r="K114" s="31"/>
      <c r="L114" s="38"/>
      <c r="M114" s="38"/>
      <c r="N114" s="38"/>
      <c r="O114" s="43"/>
      <c r="R114" s="27">
        <f t="shared" si="12"/>
        <v>0</v>
      </c>
      <c r="S114" s="27" t="str">
        <f t="shared" si="17"/>
        <v/>
      </c>
      <c r="T114" s="27" t="str">
        <f t="shared" si="13"/>
        <v/>
      </c>
      <c r="U114" s="27" t="str">
        <f t="shared" si="14"/>
        <v/>
      </c>
      <c r="V114" s="27" t="str">
        <f t="shared" si="15"/>
        <v/>
      </c>
      <c r="W114" s="27" t="str">
        <f t="shared" si="16"/>
        <v/>
      </c>
      <c r="X114" s="27"/>
      <c r="Y114" s="27"/>
      <c r="Z114" s="25"/>
      <c r="AA114" s="25"/>
      <c r="AB114" s="25"/>
      <c r="AC114" s="25"/>
    </row>
    <row r="115" spans="1:29" ht="24" customHeight="1">
      <c r="A115" s="54" t="s">
        <v>123</v>
      </c>
      <c r="B115" s="57" t="str">
        <f>IF(機構申請情報!B109="","",機構申請情報!B109)</f>
        <v/>
      </c>
      <c r="C115" s="159" t="str">
        <f>IF(機構申請情報!C109="","",機構申請情報!C109)</f>
        <v/>
      </c>
      <c r="D115" s="155" t="str">
        <f>IF(機構申請情報!D109="","",機構申請情報!D109)</f>
        <v/>
      </c>
      <c r="E115" s="48"/>
      <c r="F115" s="38"/>
      <c r="G115" s="38"/>
      <c r="H115" s="38"/>
      <c r="I115" s="38"/>
      <c r="J115" s="43"/>
      <c r="K115" s="31"/>
      <c r="L115" s="38"/>
      <c r="M115" s="38"/>
      <c r="N115" s="38"/>
      <c r="O115" s="43"/>
      <c r="R115" s="27">
        <f t="shared" si="12"/>
        <v>0</v>
      </c>
      <c r="S115" s="27" t="str">
        <f t="shared" si="17"/>
        <v/>
      </c>
      <c r="T115" s="27" t="str">
        <f t="shared" si="13"/>
        <v/>
      </c>
      <c r="U115" s="27" t="str">
        <f t="shared" si="14"/>
        <v/>
      </c>
      <c r="V115" s="27" t="str">
        <f t="shared" si="15"/>
        <v/>
      </c>
      <c r="W115" s="27" t="str">
        <f t="shared" si="16"/>
        <v/>
      </c>
      <c r="X115" s="27"/>
      <c r="Y115" s="27"/>
      <c r="Z115" s="25"/>
      <c r="AA115" s="25"/>
      <c r="AB115" s="25"/>
      <c r="AC115" s="25"/>
    </row>
    <row r="116" spans="1:29" ht="24" customHeight="1">
      <c r="A116" s="54" t="s">
        <v>124</v>
      </c>
      <c r="B116" s="57" t="str">
        <f>IF(機構申請情報!B110="","",機構申請情報!B110)</f>
        <v/>
      </c>
      <c r="C116" s="159" t="str">
        <f>IF(機構申請情報!C110="","",機構申請情報!C110)</f>
        <v/>
      </c>
      <c r="D116" s="155" t="str">
        <f>IF(機構申請情報!D110="","",機構申請情報!D110)</f>
        <v/>
      </c>
      <c r="E116" s="48"/>
      <c r="F116" s="38"/>
      <c r="G116" s="38"/>
      <c r="H116" s="38"/>
      <c r="I116" s="38"/>
      <c r="J116" s="43"/>
      <c r="K116" s="31"/>
      <c r="L116" s="38"/>
      <c r="M116" s="38"/>
      <c r="N116" s="38"/>
      <c r="O116" s="43"/>
      <c r="R116" s="27">
        <f t="shared" si="12"/>
        <v>0</v>
      </c>
      <c r="S116" s="27" t="str">
        <f t="shared" si="17"/>
        <v/>
      </c>
      <c r="T116" s="27" t="str">
        <f t="shared" si="13"/>
        <v/>
      </c>
      <c r="U116" s="27" t="str">
        <f t="shared" si="14"/>
        <v/>
      </c>
      <c r="V116" s="27" t="str">
        <f t="shared" si="15"/>
        <v/>
      </c>
      <c r="W116" s="27" t="str">
        <f t="shared" si="16"/>
        <v/>
      </c>
      <c r="X116" s="27"/>
      <c r="Y116" s="27"/>
      <c r="Z116" s="25"/>
      <c r="AA116" s="25"/>
      <c r="AB116" s="25"/>
      <c r="AC116" s="25"/>
    </row>
    <row r="117" spans="1:29" ht="24" customHeight="1" thickBot="1">
      <c r="A117" s="56" t="s">
        <v>125</v>
      </c>
      <c r="B117" s="58" t="str">
        <f>IF(機構申請情報!B111="","",機構申請情報!B111)</f>
        <v/>
      </c>
      <c r="C117" s="160" t="str">
        <f>IF(機構申請情報!C111="","",機構申請情報!C111)</f>
        <v/>
      </c>
      <c r="D117" s="156" t="str">
        <f>IF(機構申請情報!D111="","",機構申請情報!D111)</f>
        <v/>
      </c>
      <c r="E117" s="50"/>
      <c r="F117" s="40"/>
      <c r="G117" s="40"/>
      <c r="H117" s="40"/>
      <c r="I117" s="40"/>
      <c r="J117" s="45"/>
      <c r="K117" s="33"/>
      <c r="L117" s="40"/>
      <c r="M117" s="40"/>
      <c r="N117" s="40"/>
      <c r="O117" s="45"/>
      <c r="R117" s="27">
        <f t="shared" si="12"/>
        <v>0</v>
      </c>
      <c r="S117" s="27" t="str">
        <f t="shared" si="17"/>
        <v/>
      </c>
      <c r="T117" s="27" t="str">
        <f t="shared" si="13"/>
        <v/>
      </c>
      <c r="U117" s="27" t="str">
        <f t="shared" si="14"/>
        <v/>
      </c>
      <c r="V117" s="27" t="str">
        <f t="shared" si="15"/>
        <v/>
      </c>
      <c r="W117" s="27" t="str">
        <f t="shared" si="16"/>
        <v/>
      </c>
      <c r="X117" s="27"/>
      <c r="Y117" s="27"/>
      <c r="Z117" s="25"/>
      <c r="AA117" s="25"/>
      <c r="AB117" s="25"/>
      <c r="AC117" s="25"/>
    </row>
    <row r="118" spans="1:29" ht="23" customHeight="1">
      <c r="S118" s="25"/>
      <c r="T118" s="25"/>
      <c r="U118" s="25"/>
      <c r="V118" s="25"/>
      <c r="W118" s="25"/>
      <c r="X118" s="27" t="str">
        <f>CONCATENATE(V17,V18,V19,V20,V21,V22,V23,V24,V25,V26,V27,V28,V29,V30,V31,V32,V33,V34,V35,V36,V37,V38,V39,V40,V41,V42,V43,V44,V45,V46,V47,V48,V49,V50,V51,V52,V53,V54,V55,V56,V57,V58,V59,V60,V61,V62,V63,V64,V65,V66,V67,V68,V69,V70,V71,V72,V73,V74,V75,V76,V77,V78,V79,V80,V81,V82,V83,V84,V85,V86,V87,V88,V89,V90,V91,V92,V93,V94,V95,V96,V97,V98,V99,V100,V101,V102,V103,V104,V105,V106,V107,V108,V109,V110,V111,V112,V113,V114,V115,V116,V117)</f>
        <v/>
      </c>
      <c r="Y118" s="27" t="str">
        <f>CONCATENATE(W17,W18,W19,W20,W21,W22,W23,W24,W25,W26,W27,W28,W29,W30,W31,W32,W33,W34,W35,W36,W37,W38,W39,W40,W41,W42,W43,W44,W45,W46,W47,W48,W49,W50,W51,W52,W53,W54,W55,W56,W57,W58,W59,W60,W61,W62,W63,W64,W65,W66,W67,W68,W69,W70,W71,W72,W73,W74,W75,W76,W77,W78,W79,W80,W81,W82,W83,W84,W85,W86,W87,W88,W89,W90,W91,W92,W93,W94,W95,W96,W97,W98,W99,W100,W101,W102,W103,W104,W105,W106,W107,W108,W109,W110,W111,W112,W113,W114,W115,W116,W117)</f>
        <v/>
      </c>
    </row>
  </sheetData>
  <sheetProtection sheet="1" selectLockedCells="1"/>
  <mergeCells count="25">
    <mergeCell ref="G15:H15"/>
    <mergeCell ref="I15:J15"/>
    <mergeCell ref="K15:O15"/>
    <mergeCell ref="B12:N12"/>
    <mergeCell ref="B15:B16"/>
    <mergeCell ref="C15:C16"/>
    <mergeCell ref="D15:D16"/>
    <mergeCell ref="E15:E16"/>
    <mergeCell ref="F15:F16"/>
    <mergeCell ref="E14:O14"/>
    <mergeCell ref="B14:D14"/>
    <mergeCell ref="C7:E7"/>
    <mergeCell ref="G7:L7"/>
    <mergeCell ref="N7:O7"/>
    <mergeCell ref="R7:R8"/>
    <mergeCell ref="T7:X8"/>
    <mergeCell ref="C8:E8"/>
    <mergeCell ref="G8:L8"/>
    <mergeCell ref="N8:O8"/>
    <mergeCell ref="B5:E5"/>
    <mergeCell ref="G5:L5"/>
    <mergeCell ref="T5:X6"/>
    <mergeCell ref="C6:E6"/>
    <mergeCell ref="I6:L6"/>
    <mergeCell ref="N5:R6"/>
  </mergeCells>
  <phoneticPr fontId="2"/>
  <conditionalFormatting sqref="C6:C7 B17 D17:J17">
    <cfRule type="containsBlanks" dxfId="15" priority="11">
      <formula>LEN(TRIM(B6))=0</formula>
    </cfRule>
  </conditionalFormatting>
  <conditionalFormatting sqref="I6">
    <cfRule type="containsText" dxfId="14" priority="10" operator="containsText" text="以下の点を確認・修正して下さい">
      <formula>NOT(ISERROR(SEARCH("以下の点を確認・修正して下さい",I6)))</formula>
    </cfRule>
  </conditionalFormatting>
  <conditionalFormatting sqref="B18:B26 B34:O117 D18:J26 B27:J33">
    <cfRule type="expression" dxfId="13" priority="9">
      <formula>IF(OR($B18="",$B18=0,$B18="0"),FALSE,IF(B18="",TRUE,FALSE))</formula>
    </cfRule>
  </conditionalFormatting>
  <conditionalFormatting sqref="C118">
    <cfRule type="expression" dxfId="12" priority="8">
      <formula>IF(OR($B118="",$B118=0,$B118="0"),FALSE,IF(C118="",TRUE,FALSE))</formula>
    </cfRule>
  </conditionalFormatting>
  <conditionalFormatting sqref="T7">
    <cfRule type="expression" dxfId="11" priority="13">
      <formula>IF($P$8&lt;0,FALSE,IF($P$8&lt;$P$7,IF($T$7="",TRUE,FALSE),FALSE))</formula>
    </cfRule>
  </conditionalFormatting>
  <conditionalFormatting sqref="P7">
    <cfRule type="containsBlanks" dxfId="10" priority="7">
      <formula>LEN(TRIM(P7))=0</formula>
    </cfRule>
  </conditionalFormatting>
  <conditionalFormatting sqref="C17">
    <cfRule type="containsBlanks" dxfId="9" priority="6">
      <formula>LEN(TRIM(C17))=0</formula>
    </cfRule>
  </conditionalFormatting>
  <conditionalFormatting sqref="C18:C26">
    <cfRule type="expression" dxfId="8" priority="5">
      <formula>IF(OR($B18="",$B18=0,$B18="0"),FALSE,IF(C18="",TRUE,FALSE))</formula>
    </cfRule>
  </conditionalFormatting>
  <conditionalFormatting sqref="K17:O17">
    <cfRule type="containsBlanks" dxfId="7" priority="4">
      <formula>LEN(TRIM(K17))=0</formula>
    </cfRule>
  </conditionalFormatting>
  <conditionalFormatting sqref="K18:O25">
    <cfRule type="expression" dxfId="6" priority="3">
      <formula>IF(OR($B18="",$B18=0,$B18="0"),FALSE,IF(K18="",TRUE,FALSE))</formula>
    </cfRule>
  </conditionalFormatting>
  <conditionalFormatting sqref="K26:O26">
    <cfRule type="expression" dxfId="5" priority="2">
      <formula>IF(OR($B26="",$B26=0,$B26="0"),FALSE,IF(K26="",TRUE,FALSE))</formula>
    </cfRule>
  </conditionalFormatting>
  <conditionalFormatting sqref="K27:O33">
    <cfRule type="expression" dxfId="4" priority="1">
      <formula>IF(OR($B27="",$B27=0,$B27="0"),FALSE,IF(K27="",TRUE,FALSE))</formula>
    </cfRule>
  </conditionalFormatting>
  <dataValidations count="4">
    <dataValidation type="list" allowBlank="1" showInputMessage="1" showErrorMessage="1" sqref="K17:K117" xr:uid="{483FE5A3-86A0-A34C-8315-957178D1BBD1}">
      <formula1>"2016,2017,2018,2019,2020, 2021"</formula1>
    </dataValidation>
    <dataValidation type="whole" operator="greaterThanOrEqual" allowBlank="1" showInputMessage="1" showErrorMessage="1" errorTitle="整数値が入力されていません" error="整数値を入力して下さい" sqref="F17:J117 L17:O117" xr:uid="{D1D9E345-AC65-7B49-9241-025B198FD2A5}">
      <formula1>0</formula1>
    </dataValidation>
    <dataValidation type="whole" allowBlank="1" showInputMessage="1" showErrorMessage="1" errorTitle="整数値が入力されていません" error="0から100の間の整数値を入力して下さい" promptTitle="0から100の間の整数値を入力" sqref="E17:E117" xr:uid="{A7C1FB93-1003-6843-A0F0-7EA0355DF786}">
      <formula1>0</formula1>
      <formula2>100</formula2>
    </dataValidation>
    <dataValidation type="whole" errorStyle="warning" operator="lessThanOrEqual" allowBlank="1" showInputMessage="1" showErrorMessage="1" errorTitle="受け入れ上限数を超えています" error="地域医療への配慮等に伴う専攻医受入数の調整の欄へ記入をお願い致します。" sqref="P7" xr:uid="{1418298B-0D35-BF4B-A127-B5CC9ECFBAD5}">
      <formula1>P8</formula1>
    </dataValidation>
  </dataValidations>
  <pageMargins left="0.7" right="0.7" top="0.75" bottom="0.75" header="0.3" footer="0.3"/>
  <pageSetup paperSize="9" scale="29" fitToHeight="2" orientation="landscape"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BF0C2-A1E2-714C-B0BB-91D469D9E569}">
  <dimension ref="B2:I113"/>
  <sheetViews>
    <sheetView zoomScaleNormal="100" workbookViewId="0">
      <selection activeCell="E31" sqref="E31"/>
    </sheetView>
  </sheetViews>
  <sheetFormatPr baseColWidth="10" defaultColWidth="11" defaultRowHeight="18"/>
  <cols>
    <col min="2" max="2" width="37.5" customWidth="1"/>
    <col min="3" max="3" width="11" customWidth="1"/>
    <col min="4" max="4" width="16" customWidth="1"/>
    <col min="5" max="5" width="21.6640625" customWidth="1"/>
    <col min="6" max="6" width="19.5" customWidth="1"/>
    <col min="7" max="7" width="37.33203125" customWidth="1"/>
    <col min="8" max="8" width="6.83203125" customWidth="1"/>
    <col min="9" max="9" width="52.5" customWidth="1"/>
  </cols>
  <sheetData>
    <row r="2" spans="2:9" ht="24">
      <c r="B2" s="152" t="s">
        <v>319</v>
      </c>
    </row>
    <row r="4" spans="2:9">
      <c r="B4" s="147" t="s">
        <v>305</v>
      </c>
      <c r="C4" s="224" t="str">
        <f>IF(OR((機構申請情報!B11=""),(機構申請情報!C11="")),"機構申請情報シートへ名称を貼付下さい",CONCATENATE(機構申請情報!B11," ( ",機構申請情報!C11," )"))</f>
        <v>徳島大学病院 ( 徳島県 )</v>
      </c>
      <c r="D4" s="224"/>
      <c r="E4" s="224"/>
      <c r="F4" s="224"/>
    </row>
    <row r="5" spans="2:9" ht="20">
      <c r="C5" s="140"/>
      <c r="D5" s="140"/>
      <c r="E5" s="140"/>
      <c r="F5" s="140"/>
    </row>
    <row r="6" spans="2:9">
      <c r="B6" s="147" t="s">
        <v>306</v>
      </c>
      <c r="C6" s="224" t="str">
        <f>IF(機構申請情報!C5="","機構申請情報シートへ名称を貼付下さい",機構申請情報!C5)</f>
        <v>徳島大学産婦人科専門研修プログラム</v>
      </c>
      <c r="D6" s="224"/>
      <c r="E6" s="224"/>
      <c r="F6" s="224"/>
    </row>
    <row r="8" spans="2:9">
      <c r="B8" t="s">
        <v>307</v>
      </c>
    </row>
    <row r="9" spans="2:9">
      <c r="B9" t="s">
        <v>308</v>
      </c>
    </row>
    <row r="10" spans="2:9">
      <c r="B10" t="s">
        <v>309</v>
      </c>
    </row>
    <row r="11" spans="2:9" ht="38" customHeight="1">
      <c r="B11" s="225" t="s">
        <v>318</v>
      </c>
      <c r="C11" s="225"/>
      <c r="D11" s="225"/>
      <c r="E11" s="225"/>
      <c r="F11" s="225"/>
      <c r="G11" s="225"/>
    </row>
    <row r="12" spans="2:9">
      <c r="B12" s="141"/>
      <c r="C12" s="141"/>
    </row>
    <row r="13" spans="2:9" ht="80" customHeight="1">
      <c r="B13" s="142" t="s">
        <v>310</v>
      </c>
      <c r="C13" s="142" t="s">
        <v>311</v>
      </c>
      <c r="D13" s="142" t="s">
        <v>312</v>
      </c>
      <c r="E13" s="143" t="s">
        <v>313</v>
      </c>
      <c r="F13" s="144" t="s">
        <v>314</v>
      </c>
      <c r="G13" s="145" t="s">
        <v>315</v>
      </c>
      <c r="I13" s="146" t="s">
        <v>316</v>
      </c>
    </row>
    <row r="14" spans="2:9" ht="17" customHeight="1">
      <c r="B14" s="148" t="str">
        <f>IF(機構申請情報!B11="","",機構申請情報!B11)</f>
        <v>徳島大学病院</v>
      </c>
      <c r="C14" s="149" t="s">
        <v>135</v>
      </c>
      <c r="D14" s="149" t="str">
        <f>IF(機構申請情報!C11="","",機構申請情報!C11)</f>
        <v>徳島県</v>
      </c>
      <c r="E14" s="150">
        <v>960</v>
      </c>
      <c r="F14" s="150"/>
      <c r="G14" s="150" t="s">
        <v>354</v>
      </c>
      <c r="I14" s="151">
        <v>25</v>
      </c>
    </row>
    <row r="15" spans="2:9">
      <c r="B15" s="148" t="str">
        <f>IF(機構申請情報!B12="","",機構申請情報!B12)</f>
        <v>医療法人　育愛会　札幌東豊病院</v>
      </c>
      <c r="C15" s="149" t="str">
        <f>IF(B15="","","連携")</f>
        <v>連携</v>
      </c>
      <c r="D15" s="149" t="str">
        <f>IF(機構申請情報!C12="","",機構申請情報!C12)</f>
        <v>北海道</v>
      </c>
      <c r="E15" s="150">
        <v>50</v>
      </c>
      <c r="F15" s="150"/>
      <c r="G15" s="150" t="s">
        <v>350</v>
      </c>
      <c r="I15" s="151" t="s">
        <v>349</v>
      </c>
    </row>
    <row r="16" spans="2:9">
      <c r="B16" s="148" t="str">
        <f>IF(機構申請情報!B13="","",機構申請情報!B13)</f>
        <v>地方独立行政法人大阪府立病院機構大阪母子医療センター</v>
      </c>
      <c r="C16" s="149" t="str">
        <f t="shared" ref="C16:C79" si="0">IF(B16="","","連携")</f>
        <v>連携</v>
      </c>
      <c r="D16" s="149" t="str">
        <f>IF(機構申請情報!C13="","",機構申請情報!C13)</f>
        <v>大阪府</v>
      </c>
      <c r="E16" s="150">
        <v>1776</v>
      </c>
      <c r="F16" s="150" t="s">
        <v>351</v>
      </c>
      <c r="G16" s="150">
        <v>8</v>
      </c>
      <c r="I16" s="151">
        <v>1404</v>
      </c>
    </row>
    <row r="17" spans="2:9">
      <c r="B17" s="148" t="str">
        <f>IF(機構申請情報!B14="","",機構申請情報!B14)</f>
        <v xml:space="preserve">紀南病院	</v>
      </c>
      <c r="C17" s="149" t="str">
        <f t="shared" si="0"/>
        <v>連携</v>
      </c>
      <c r="D17" s="149" t="str">
        <f>IF(機構申請情報!C14="","",機構申請情報!C14)</f>
        <v>和歌山県</v>
      </c>
      <c r="E17" s="150">
        <v>500</v>
      </c>
      <c r="F17" s="150"/>
      <c r="G17" s="150" t="s">
        <v>350</v>
      </c>
      <c r="I17" s="151" t="s">
        <v>349</v>
      </c>
    </row>
    <row r="18" spans="2:9">
      <c r="B18" s="148" t="str">
        <f>IF(機構申請情報!B15="","",機構申請情報!B15)</f>
        <v xml:space="preserve">徳島県立中央病院	</v>
      </c>
      <c r="C18" s="149" t="str">
        <f t="shared" si="0"/>
        <v>連携</v>
      </c>
      <c r="D18" s="149" t="str">
        <f>IF(機構申請情報!C15="","",機構申請情報!C15)</f>
        <v>徳島県</v>
      </c>
      <c r="E18" s="150">
        <v>500</v>
      </c>
      <c r="F18" s="150"/>
      <c r="G18" s="150" t="s">
        <v>350</v>
      </c>
      <c r="I18" s="151" t="s">
        <v>349</v>
      </c>
    </row>
    <row r="19" spans="2:9">
      <c r="B19" s="148" t="str">
        <f>IF(機構申請情報!B16="","",機構申請情報!B16)</f>
        <v>徳島市民病院</v>
      </c>
      <c r="C19" s="149" t="str">
        <f t="shared" si="0"/>
        <v>連携</v>
      </c>
      <c r="D19" s="149" t="str">
        <f>IF(機構申請情報!C16="","",機構申請情報!C16)</f>
        <v>徳島県</v>
      </c>
      <c r="E19" s="150">
        <v>500</v>
      </c>
      <c r="F19" s="150"/>
      <c r="G19" s="150">
        <v>7</v>
      </c>
      <c r="I19" s="151" t="s">
        <v>349</v>
      </c>
    </row>
    <row r="20" spans="2:9">
      <c r="B20" s="148" t="str">
        <f>IF(機構申請情報!B17="","",機構申請情報!B17)</f>
        <v>徳島県鳴門病院</v>
      </c>
      <c r="C20" s="149" t="str">
        <f t="shared" si="0"/>
        <v>連携</v>
      </c>
      <c r="D20" s="149" t="str">
        <f>IF(機構申請情報!C17="","",機構申請情報!C17)</f>
        <v>徳島県</v>
      </c>
      <c r="E20" s="150">
        <v>335</v>
      </c>
      <c r="F20" s="150"/>
      <c r="G20" s="150" t="s">
        <v>353</v>
      </c>
      <c r="I20" s="151" t="s">
        <v>348</v>
      </c>
    </row>
    <row r="21" spans="2:9">
      <c r="B21" s="148" t="str">
        <f>IF(機構申請情報!B18="","",機構申請情報!B18)</f>
        <v>徳島赤十字病院</v>
      </c>
      <c r="C21" s="149" t="str">
        <f t="shared" si="0"/>
        <v>連携</v>
      </c>
      <c r="D21" s="149" t="str">
        <f>IF(機構申請情報!C18="","",機構申請情報!C18)</f>
        <v>徳島県</v>
      </c>
      <c r="E21" s="150">
        <v>720</v>
      </c>
      <c r="F21" s="150" t="s">
        <v>351</v>
      </c>
      <c r="G21" s="150">
        <v>7</v>
      </c>
      <c r="I21" s="151" t="s">
        <v>348</v>
      </c>
    </row>
    <row r="22" spans="2:9">
      <c r="B22" s="148" t="str">
        <f>IF(機構申請情報!B19="","",機構申請情報!B19)</f>
        <v xml:space="preserve">阿南共栄病院	</v>
      </c>
      <c r="C22" s="149" t="str">
        <f t="shared" si="0"/>
        <v>連携</v>
      </c>
      <c r="D22" s="149" t="str">
        <f>IF(機構申請情報!C19="","",機構申請情報!C19)</f>
        <v>徳島県</v>
      </c>
      <c r="E22" s="150">
        <v>300</v>
      </c>
      <c r="F22" s="150"/>
      <c r="G22" s="150" t="s">
        <v>350</v>
      </c>
      <c r="I22" s="151" t="s">
        <v>348</v>
      </c>
    </row>
    <row r="23" spans="2:9">
      <c r="B23" s="148" t="str">
        <f>IF(機構申請情報!B20="","",機構申請情報!B20)</f>
        <v>吉野川医療センター</v>
      </c>
      <c r="C23" s="149" t="str">
        <f t="shared" si="0"/>
        <v>連携</v>
      </c>
      <c r="D23" s="149" t="str">
        <f>IF(機構申請情報!C20="","",機構申請情報!C20)</f>
        <v>徳島県</v>
      </c>
      <c r="E23" s="150">
        <v>400</v>
      </c>
      <c r="F23" s="150"/>
      <c r="G23" s="150">
        <v>8</v>
      </c>
      <c r="I23" s="151" t="s">
        <v>349</v>
      </c>
    </row>
    <row r="24" spans="2:9">
      <c r="B24" s="148" t="str">
        <f>IF(機構申請情報!B21="","",機構申請情報!B21)</f>
        <v>つるぎ町立半田病院</v>
      </c>
      <c r="C24" s="149" t="str">
        <f t="shared" si="0"/>
        <v>連携</v>
      </c>
      <c r="D24" s="149" t="str">
        <f>IF(機構申請情報!C21="","",機構申請情報!C21)</f>
        <v>徳島県</v>
      </c>
      <c r="E24" s="150">
        <v>1600</v>
      </c>
      <c r="F24" s="150"/>
      <c r="G24" s="150">
        <v>7</v>
      </c>
      <c r="I24" s="151">
        <v>1562</v>
      </c>
    </row>
    <row r="25" spans="2:9">
      <c r="B25" s="148" t="str">
        <f>IF(機構申請情報!B22="","",機構申請情報!B22)</f>
        <v>社会医療法人財団大樹会　総合病院回生病院</v>
      </c>
      <c r="C25" s="149" t="str">
        <f t="shared" si="0"/>
        <v>連携</v>
      </c>
      <c r="D25" s="149" t="str">
        <f>IF(機構申請情報!C22="","",機構申請情報!C22)</f>
        <v>香川県</v>
      </c>
      <c r="E25" s="150">
        <v>300</v>
      </c>
      <c r="F25" s="150"/>
      <c r="G25" s="150">
        <v>3</v>
      </c>
      <c r="I25" s="151" t="s">
        <v>349</v>
      </c>
    </row>
    <row r="26" spans="2:9">
      <c r="B26" s="148" t="str">
        <f>IF(機構申請情報!B23="","",機構申請情報!B23)</f>
        <v>高松市立みんなの病院</v>
      </c>
      <c r="C26" s="149" t="str">
        <f t="shared" si="0"/>
        <v>連携</v>
      </c>
      <c r="D26" s="149" t="str">
        <f>IF(機構申請情報!C23="","",機構申請情報!C23)</f>
        <v>香川県</v>
      </c>
      <c r="E26" s="150">
        <v>750</v>
      </c>
      <c r="F26" s="150"/>
      <c r="G26" s="150" t="s">
        <v>350</v>
      </c>
      <c r="I26" s="151">
        <v>863</v>
      </c>
    </row>
    <row r="27" spans="2:9">
      <c r="B27" s="148" t="str">
        <f>IF(機構申請情報!B24="","",機構申請情報!B24)</f>
        <v>独立行政法人国立病院機構四国こどもとおとなの医療センター</v>
      </c>
      <c r="C27" s="149" t="str">
        <f t="shared" si="0"/>
        <v>連携</v>
      </c>
      <c r="D27" s="149" t="str">
        <f>IF(機構申請情報!C24="","",機構申請情報!C24)</f>
        <v>香川県</v>
      </c>
      <c r="E27" s="150">
        <v>1860</v>
      </c>
      <c r="F27" s="150" t="s">
        <v>351</v>
      </c>
      <c r="G27" s="150" t="s">
        <v>352</v>
      </c>
      <c r="I27" s="151" t="s">
        <v>349</v>
      </c>
    </row>
    <row r="28" spans="2:9">
      <c r="B28" s="148" t="str">
        <f>IF(機構申請情報!B25="","",機構申請情報!B25)</f>
        <v>公立学校共済組合四国中央病院</v>
      </c>
      <c r="C28" s="149" t="str">
        <f t="shared" si="0"/>
        <v>連携</v>
      </c>
      <c r="D28" s="149" t="str">
        <f>IF(機構申請情報!C25="","",機構申請情報!C25)</f>
        <v>香川県</v>
      </c>
      <c r="E28" s="150">
        <v>300</v>
      </c>
      <c r="F28" s="150"/>
      <c r="G28" s="150" t="s">
        <v>350</v>
      </c>
      <c r="I28" s="151">
        <v>180</v>
      </c>
    </row>
    <row r="29" spans="2:9">
      <c r="B29" s="148" t="str">
        <f>IF(機構申請情報!B26="","",機構申請情報!B26)</f>
        <v>高知赤十字病院</v>
      </c>
      <c r="C29" s="149" t="str">
        <f t="shared" si="0"/>
        <v>連携</v>
      </c>
      <c r="D29" s="149" t="str">
        <f>IF(機構申請情報!C26="","",機構申請情報!C26)</f>
        <v>高知県</v>
      </c>
      <c r="E29" s="150">
        <v>460</v>
      </c>
      <c r="F29" s="150" t="s">
        <v>351</v>
      </c>
      <c r="G29" s="150" t="s">
        <v>350</v>
      </c>
      <c r="I29" s="151">
        <v>460</v>
      </c>
    </row>
    <row r="30" spans="2:9">
      <c r="B30" s="148" t="str">
        <f>IF(機構申請情報!B27="","",機構申請情報!B27)</f>
        <v>独立行政法人国立病院機構高知病院</v>
      </c>
      <c r="C30" s="149" t="str">
        <f t="shared" si="0"/>
        <v>連携</v>
      </c>
      <c r="D30" s="149" t="str">
        <f>IF(機構申請情報!C27="","",機構申請情報!C27)</f>
        <v>高知県</v>
      </c>
      <c r="E30" s="150">
        <v>960</v>
      </c>
      <c r="F30" s="150"/>
      <c r="G30" s="150">
        <v>8</v>
      </c>
      <c r="I30" s="151">
        <v>430</v>
      </c>
    </row>
    <row r="31" spans="2:9">
      <c r="B31" s="148" t="str">
        <f>IF(機構申請情報!B28="","",機構申請情報!B28)</f>
        <v/>
      </c>
      <c r="C31" s="149" t="str">
        <f t="shared" si="0"/>
        <v/>
      </c>
      <c r="D31" s="149" t="str">
        <f>IF(機構申請情報!C28="","",機構申請情報!C28)</f>
        <v/>
      </c>
      <c r="E31" s="150"/>
      <c r="F31" s="150"/>
      <c r="G31" s="150"/>
      <c r="I31" s="151"/>
    </row>
    <row r="32" spans="2:9">
      <c r="B32" s="148" t="str">
        <f>IF(機構申請情報!B29="","",機構申請情報!B29)</f>
        <v/>
      </c>
      <c r="C32" s="149" t="str">
        <f t="shared" si="0"/>
        <v/>
      </c>
      <c r="D32" s="149" t="str">
        <f>IF(機構申請情報!C29="","",機構申請情報!C29)</f>
        <v/>
      </c>
      <c r="E32" s="150"/>
      <c r="F32" s="150"/>
      <c r="G32" s="150"/>
      <c r="I32" s="151"/>
    </row>
    <row r="33" spans="2:9">
      <c r="B33" s="148" t="str">
        <f>IF(機構申請情報!B30="","",機構申請情報!B30)</f>
        <v/>
      </c>
      <c r="C33" s="149" t="str">
        <f t="shared" si="0"/>
        <v/>
      </c>
      <c r="D33" s="149" t="str">
        <f>IF(機構申請情報!C30="","",機構申請情報!C30)</f>
        <v/>
      </c>
      <c r="E33" s="150"/>
      <c r="F33" s="150"/>
      <c r="G33" s="150"/>
      <c r="I33" s="151"/>
    </row>
    <row r="34" spans="2:9">
      <c r="B34" s="148" t="str">
        <f>IF(機構申請情報!B31="","",機構申請情報!B31)</f>
        <v/>
      </c>
      <c r="C34" s="149" t="str">
        <f t="shared" si="0"/>
        <v/>
      </c>
      <c r="D34" s="149" t="str">
        <f>IF(機構申請情報!C31="","",機構申請情報!C31)</f>
        <v/>
      </c>
      <c r="E34" s="150"/>
      <c r="F34" s="150"/>
      <c r="G34" s="150"/>
      <c r="I34" s="151"/>
    </row>
    <row r="35" spans="2:9">
      <c r="B35" s="148" t="str">
        <f>IF(機構申請情報!B32="","",機構申請情報!B32)</f>
        <v/>
      </c>
      <c r="C35" s="149" t="str">
        <f t="shared" si="0"/>
        <v/>
      </c>
      <c r="D35" s="149" t="str">
        <f>IF(機構申請情報!C32="","",機構申請情報!C32)</f>
        <v/>
      </c>
      <c r="E35" s="150"/>
      <c r="F35" s="150"/>
      <c r="G35" s="150"/>
      <c r="I35" s="151"/>
    </row>
    <row r="36" spans="2:9">
      <c r="B36" s="148" t="str">
        <f>IF(機構申請情報!B33="","",機構申請情報!B33)</f>
        <v/>
      </c>
      <c r="C36" s="149" t="str">
        <f t="shared" si="0"/>
        <v/>
      </c>
      <c r="D36" s="149" t="str">
        <f>IF(機構申請情報!C33="","",機構申請情報!C33)</f>
        <v/>
      </c>
      <c r="E36" s="150"/>
      <c r="F36" s="150"/>
      <c r="G36" s="150"/>
      <c r="I36" s="151"/>
    </row>
    <row r="37" spans="2:9">
      <c r="B37" s="148" t="str">
        <f>IF(機構申請情報!B34="","",機構申請情報!B34)</f>
        <v/>
      </c>
      <c r="C37" s="149" t="str">
        <f t="shared" si="0"/>
        <v/>
      </c>
      <c r="D37" s="149" t="str">
        <f>IF(機構申請情報!C34="","",機構申請情報!C34)</f>
        <v/>
      </c>
      <c r="E37" s="150"/>
      <c r="F37" s="150"/>
      <c r="G37" s="150"/>
      <c r="I37" s="151"/>
    </row>
    <row r="38" spans="2:9">
      <c r="B38" s="148" t="str">
        <f>IF(機構申請情報!B35="","",機構申請情報!B35)</f>
        <v/>
      </c>
      <c r="C38" s="149" t="str">
        <f t="shared" si="0"/>
        <v/>
      </c>
      <c r="D38" s="149" t="str">
        <f>IF(機構申請情報!C35="","",機構申請情報!C35)</f>
        <v/>
      </c>
      <c r="E38" s="150"/>
      <c r="F38" s="150"/>
      <c r="G38" s="150"/>
      <c r="I38" s="151"/>
    </row>
    <row r="39" spans="2:9">
      <c r="B39" s="148" t="str">
        <f>IF(機構申請情報!B36="","",機構申請情報!B36)</f>
        <v/>
      </c>
      <c r="C39" s="149" t="str">
        <f t="shared" si="0"/>
        <v/>
      </c>
      <c r="D39" s="149" t="str">
        <f>IF(機構申請情報!C36="","",機構申請情報!C36)</f>
        <v/>
      </c>
      <c r="E39" s="150"/>
      <c r="F39" s="150"/>
      <c r="G39" s="150"/>
      <c r="I39" s="151"/>
    </row>
    <row r="40" spans="2:9">
      <c r="B40" s="148" t="str">
        <f>IF(機構申請情報!B37="","",機構申請情報!B37)</f>
        <v/>
      </c>
      <c r="C40" s="149" t="str">
        <f t="shared" si="0"/>
        <v/>
      </c>
      <c r="D40" s="149" t="str">
        <f>IF(機構申請情報!C37="","",機構申請情報!C37)</f>
        <v/>
      </c>
      <c r="E40" s="150"/>
      <c r="F40" s="150"/>
      <c r="G40" s="150"/>
      <c r="I40" s="151"/>
    </row>
    <row r="41" spans="2:9">
      <c r="B41" s="148" t="str">
        <f>IF(機構申請情報!B38="","",機構申請情報!B38)</f>
        <v/>
      </c>
      <c r="C41" s="149" t="str">
        <f t="shared" si="0"/>
        <v/>
      </c>
      <c r="D41" s="149" t="str">
        <f>IF(機構申請情報!C38="","",機構申請情報!C38)</f>
        <v/>
      </c>
      <c r="E41" s="150"/>
      <c r="F41" s="150"/>
      <c r="G41" s="150"/>
      <c r="I41" s="151"/>
    </row>
    <row r="42" spans="2:9">
      <c r="B42" s="148" t="str">
        <f>IF(機構申請情報!B39="","",機構申請情報!B39)</f>
        <v/>
      </c>
      <c r="C42" s="149" t="str">
        <f t="shared" si="0"/>
        <v/>
      </c>
      <c r="D42" s="149" t="str">
        <f>IF(機構申請情報!C39="","",機構申請情報!C39)</f>
        <v/>
      </c>
      <c r="E42" s="150"/>
      <c r="F42" s="150"/>
      <c r="G42" s="150"/>
      <c r="I42" s="151"/>
    </row>
    <row r="43" spans="2:9">
      <c r="B43" s="148" t="str">
        <f>IF(機構申請情報!B40="","",機構申請情報!B40)</f>
        <v/>
      </c>
      <c r="C43" s="149" t="str">
        <f t="shared" si="0"/>
        <v/>
      </c>
      <c r="D43" s="149" t="str">
        <f>IF(機構申請情報!C40="","",機構申請情報!C40)</f>
        <v/>
      </c>
      <c r="E43" s="150"/>
      <c r="F43" s="150"/>
      <c r="G43" s="150"/>
      <c r="I43" s="151"/>
    </row>
    <row r="44" spans="2:9">
      <c r="B44" s="148" t="str">
        <f>IF(機構申請情報!B41="","",機構申請情報!B41)</f>
        <v/>
      </c>
      <c r="C44" s="149" t="str">
        <f t="shared" si="0"/>
        <v/>
      </c>
      <c r="D44" s="149" t="str">
        <f>IF(機構申請情報!C41="","",機構申請情報!C41)</f>
        <v/>
      </c>
      <c r="E44" s="150"/>
      <c r="F44" s="150"/>
      <c r="G44" s="150"/>
      <c r="I44" s="151"/>
    </row>
    <row r="45" spans="2:9">
      <c r="B45" s="148" t="str">
        <f>IF(機構申請情報!B42="","",機構申請情報!B42)</f>
        <v/>
      </c>
      <c r="C45" s="149" t="str">
        <f t="shared" si="0"/>
        <v/>
      </c>
      <c r="D45" s="149" t="str">
        <f>IF(機構申請情報!C42="","",機構申請情報!C42)</f>
        <v/>
      </c>
      <c r="E45" s="150"/>
      <c r="F45" s="150"/>
      <c r="G45" s="150"/>
      <c r="I45" s="151"/>
    </row>
    <row r="46" spans="2:9">
      <c r="B46" s="148" t="str">
        <f>IF(機構申請情報!B43="","",機構申請情報!B43)</f>
        <v/>
      </c>
      <c r="C46" s="149" t="str">
        <f t="shared" si="0"/>
        <v/>
      </c>
      <c r="D46" s="149" t="str">
        <f>IF(機構申請情報!C43="","",機構申請情報!C43)</f>
        <v/>
      </c>
      <c r="E46" s="150"/>
      <c r="F46" s="150"/>
      <c r="G46" s="150"/>
      <c r="I46" s="151"/>
    </row>
    <row r="47" spans="2:9">
      <c r="B47" s="148" t="str">
        <f>IF(機構申請情報!B44="","",機構申請情報!B44)</f>
        <v/>
      </c>
      <c r="C47" s="149" t="str">
        <f t="shared" si="0"/>
        <v/>
      </c>
      <c r="D47" s="149" t="str">
        <f>IF(機構申請情報!C44="","",機構申請情報!C44)</f>
        <v/>
      </c>
      <c r="E47" s="150"/>
      <c r="F47" s="150"/>
      <c r="G47" s="150"/>
      <c r="I47" s="151"/>
    </row>
    <row r="48" spans="2:9">
      <c r="B48" s="148" t="str">
        <f>IF(機構申請情報!B45="","",機構申請情報!B45)</f>
        <v/>
      </c>
      <c r="C48" s="149" t="str">
        <f t="shared" si="0"/>
        <v/>
      </c>
      <c r="D48" s="149" t="str">
        <f>IF(機構申請情報!C45="","",機構申請情報!C45)</f>
        <v/>
      </c>
      <c r="E48" s="150"/>
      <c r="F48" s="150"/>
      <c r="G48" s="150"/>
      <c r="I48" s="151"/>
    </row>
    <row r="49" spans="2:9">
      <c r="B49" s="148" t="str">
        <f>IF(機構申請情報!B46="","",機構申請情報!B46)</f>
        <v/>
      </c>
      <c r="C49" s="149" t="str">
        <f t="shared" si="0"/>
        <v/>
      </c>
      <c r="D49" s="149" t="str">
        <f>IF(機構申請情報!C46="","",機構申請情報!C46)</f>
        <v/>
      </c>
      <c r="E49" s="150"/>
      <c r="F49" s="150"/>
      <c r="G49" s="150"/>
      <c r="I49" s="151"/>
    </row>
    <row r="50" spans="2:9">
      <c r="B50" s="148" t="str">
        <f>IF(機構申請情報!B47="","",機構申請情報!B47)</f>
        <v/>
      </c>
      <c r="C50" s="149" t="str">
        <f t="shared" si="0"/>
        <v/>
      </c>
      <c r="D50" s="149" t="str">
        <f>IF(機構申請情報!C47="","",機構申請情報!C47)</f>
        <v/>
      </c>
      <c r="E50" s="150"/>
      <c r="F50" s="150"/>
      <c r="G50" s="150"/>
      <c r="I50" s="151"/>
    </row>
    <row r="51" spans="2:9">
      <c r="B51" s="148" t="str">
        <f>IF(機構申請情報!B48="","",機構申請情報!B48)</f>
        <v/>
      </c>
      <c r="C51" s="149" t="str">
        <f t="shared" si="0"/>
        <v/>
      </c>
      <c r="D51" s="149" t="str">
        <f>IF(機構申請情報!C48="","",機構申請情報!C48)</f>
        <v/>
      </c>
      <c r="E51" s="150"/>
      <c r="F51" s="150"/>
      <c r="G51" s="150"/>
      <c r="I51" s="151"/>
    </row>
    <row r="52" spans="2:9">
      <c r="B52" s="148" t="str">
        <f>IF(機構申請情報!B49="","",機構申請情報!B49)</f>
        <v/>
      </c>
      <c r="C52" s="149" t="str">
        <f t="shared" si="0"/>
        <v/>
      </c>
      <c r="D52" s="149" t="str">
        <f>IF(機構申請情報!C49="","",機構申請情報!C49)</f>
        <v/>
      </c>
      <c r="E52" s="150"/>
      <c r="F52" s="150"/>
      <c r="G52" s="150"/>
      <c r="I52" s="151"/>
    </row>
    <row r="53" spans="2:9">
      <c r="B53" s="148" t="str">
        <f>IF(機構申請情報!B50="","",機構申請情報!B50)</f>
        <v/>
      </c>
      <c r="C53" s="149" t="str">
        <f t="shared" si="0"/>
        <v/>
      </c>
      <c r="D53" s="149" t="str">
        <f>IF(機構申請情報!C50="","",機構申請情報!C50)</f>
        <v/>
      </c>
      <c r="E53" s="150"/>
      <c r="F53" s="150"/>
      <c r="G53" s="150"/>
      <c r="I53" s="151"/>
    </row>
    <row r="54" spans="2:9">
      <c r="B54" s="148" t="str">
        <f>IF(機構申請情報!B51="","",機構申請情報!B51)</f>
        <v/>
      </c>
      <c r="C54" s="149" t="str">
        <f t="shared" si="0"/>
        <v/>
      </c>
      <c r="D54" s="149" t="str">
        <f>IF(機構申請情報!C51="","",機構申請情報!C51)</f>
        <v/>
      </c>
      <c r="E54" s="150"/>
      <c r="F54" s="150"/>
      <c r="G54" s="150"/>
      <c r="I54" s="151"/>
    </row>
    <row r="55" spans="2:9">
      <c r="B55" s="148" t="str">
        <f>IF(機構申請情報!B52="","",機構申請情報!B52)</f>
        <v/>
      </c>
      <c r="C55" s="149" t="str">
        <f t="shared" si="0"/>
        <v/>
      </c>
      <c r="D55" s="149" t="str">
        <f>IF(機構申請情報!C52="","",機構申請情報!C52)</f>
        <v/>
      </c>
      <c r="E55" s="150"/>
      <c r="F55" s="150"/>
      <c r="G55" s="150"/>
      <c r="I55" s="151"/>
    </row>
    <row r="56" spans="2:9">
      <c r="B56" s="148" t="str">
        <f>IF(機構申請情報!B53="","",機構申請情報!B53)</f>
        <v/>
      </c>
      <c r="C56" s="149" t="str">
        <f t="shared" si="0"/>
        <v/>
      </c>
      <c r="D56" s="149" t="str">
        <f>IF(機構申請情報!C53="","",機構申請情報!C53)</f>
        <v/>
      </c>
      <c r="E56" s="150"/>
      <c r="F56" s="150"/>
      <c r="G56" s="150"/>
      <c r="I56" s="151"/>
    </row>
    <row r="57" spans="2:9">
      <c r="B57" s="148" t="str">
        <f>IF(機構申請情報!B54="","",機構申請情報!B54)</f>
        <v/>
      </c>
      <c r="C57" s="149" t="str">
        <f t="shared" si="0"/>
        <v/>
      </c>
      <c r="D57" s="149" t="str">
        <f>IF(機構申請情報!C54="","",機構申請情報!C54)</f>
        <v/>
      </c>
      <c r="E57" s="150"/>
      <c r="F57" s="150"/>
      <c r="G57" s="150"/>
      <c r="I57" s="151"/>
    </row>
    <row r="58" spans="2:9">
      <c r="B58" s="148" t="str">
        <f>IF(機構申請情報!B55="","",機構申請情報!B55)</f>
        <v/>
      </c>
      <c r="C58" s="149" t="str">
        <f t="shared" si="0"/>
        <v/>
      </c>
      <c r="D58" s="149" t="str">
        <f>IF(機構申請情報!C55="","",機構申請情報!C55)</f>
        <v/>
      </c>
      <c r="E58" s="150"/>
      <c r="F58" s="150"/>
      <c r="G58" s="150"/>
      <c r="I58" s="151"/>
    </row>
    <row r="59" spans="2:9">
      <c r="B59" s="148" t="str">
        <f>IF(機構申請情報!B56="","",機構申請情報!B56)</f>
        <v/>
      </c>
      <c r="C59" s="149" t="str">
        <f t="shared" si="0"/>
        <v/>
      </c>
      <c r="D59" s="149" t="str">
        <f>IF(機構申請情報!C56="","",機構申請情報!C56)</f>
        <v/>
      </c>
      <c r="E59" s="150"/>
      <c r="F59" s="150"/>
      <c r="G59" s="150"/>
      <c r="I59" s="151"/>
    </row>
    <row r="60" spans="2:9">
      <c r="B60" s="148" t="str">
        <f>IF(機構申請情報!B57="","",機構申請情報!B57)</f>
        <v/>
      </c>
      <c r="C60" s="149" t="str">
        <f t="shared" si="0"/>
        <v/>
      </c>
      <c r="D60" s="149" t="str">
        <f>IF(機構申請情報!C57="","",機構申請情報!C57)</f>
        <v/>
      </c>
      <c r="E60" s="150"/>
      <c r="F60" s="150"/>
      <c r="G60" s="150"/>
      <c r="I60" s="151"/>
    </row>
    <row r="61" spans="2:9">
      <c r="B61" s="148" t="str">
        <f>IF(機構申請情報!B58="","",機構申請情報!B58)</f>
        <v/>
      </c>
      <c r="C61" s="149" t="str">
        <f t="shared" si="0"/>
        <v/>
      </c>
      <c r="D61" s="149" t="str">
        <f>IF(機構申請情報!C58="","",機構申請情報!C58)</f>
        <v/>
      </c>
      <c r="E61" s="150"/>
      <c r="F61" s="150"/>
      <c r="G61" s="150"/>
      <c r="I61" s="151"/>
    </row>
    <row r="62" spans="2:9">
      <c r="B62" s="148" t="str">
        <f>IF(機構申請情報!B59="","",機構申請情報!B59)</f>
        <v/>
      </c>
      <c r="C62" s="149" t="str">
        <f t="shared" si="0"/>
        <v/>
      </c>
      <c r="D62" s="149" t="str">
        <f>IF(機構申請情報!C59="","",機構申請情報!C59)</f>
        <v/>
      </c>
      <c r="E62" s="150"/>
      <c r="F62" s="150"/>
      <c r="G62" s="150"/>
      <c r="I62" s="151"/>
    </row>
    <row r="63" spans="2:9">
      <c r="B63" s="148" t="str">
        <f>IF(機構申請情報!B60="","",機構申請情報!B60)</f>
        <v/>
      </c>
      <c r="C63" s="149" t="str">
        <f t="shared" si="0"/>
        <v/>
      </c>
      <c r="D63" s="149" t="str">
        <f>IF(機構申請情報!C60="","",機構申請情報!C60)</f>
        <v/>
      </c>
      <c r="E63" s="150"/>
      <c r="F63" s="150"/>
      <c r="G63" s="150"/>
      <c r="I63" s="151"/>
    </row>
    <row r="64" spans="2:9">
      <c r="B64" s="148" t="str">
        <f>IF(機構申請情報!B61="","",機構申請情報!B61)</f>
        <v/>
      </c>
      <c r="C64" s="149" t="str">
        <f t="shared" si="0"/>
        <v/>
      </c>
      <c r="D64" s="149" t="str">
        <f>IF(機構申請情報!C61="","",機構申請情報!C61)</f>
        <v/>
      </c>
      <c r="E64" s="150"/>
      <c r="F64" s="150"/>
      <c r="G64" s="150"/>
      <c r="I64" s="151"/>
    </row>
    <row r="65" spans="2:9">
      <c r="B65" s="148" t="str">
        <f>IF(機構申請情報!B62="","",機構申請情報!B62)</f>
        <v/>
      </c>
      <c r="C65" s="149" t="str">
        <f t="shared" si="0"/>
        <v/>
      </c>
      <c r="D65" s="149" t="str">
        <f>IF(機構申請情報!C62="","",機構申請情報!C62)</f>
        <v/>
      </c>
      <c r="E65" s="150"/>
      <c r="F65" s="150"/>
      <c r="G65" s="150"/>
      <c r="I65" s="151"/>
    </row>
    <row r="66" spans="2:9">
      <c r="B66" s="148" t="str">
        <f>IF(機構申請情報!B63="","",機構申請情報!B63)</f>
        <v/>
      </c>
      <c r="C66" s="149" t="str">
        <f t="shared" si="0"/>
        <v/>
      </c>
      <c r="D66" s="149" t="str">
        <f>IF(機構申請情報!C63="","",機構申請情報!C63)</f>
        <v/>
      </c>
      <c r="E66" s="150"/>
      <c r="F66" s="150"/>
      <c r="G66" s="150"/>
      <c r="I66" s="151"/>
    </row>
    <row r="67" spans="2:9">
      <c r="B67" s="148" t="str">
        <f>IF(機構申請情報!B64="","",機構申請情報!B64)</f>
        <v/>
      </c>
      <c r="C67" s="149" t="str">
        <f t="shared" si="0"/>
        <v/>
      </c>
      <c r="D67" s="149" t="str">
        <f>IF(機構申請情報!C64="","",機構申請情報!C64)</f>
        <v/>
      </c>
      <c r="E67" s="150"/>
      <c r="F67" s="150"/>
      <c r="G67" s="150"/>
      <c r="I67" s="151"/>
    </row>
    <row r="68" spans="2:9">
      <c r="B68" s="148" t="str">
        <f>IF(機構申請情報!B65="","",機構申請情報!B65)</f>
        <v/>
      </c>
      <c r="C68" s="149" t="str">
        <f t="shared" si="0"/>
        <v/>
      </c>
      <c r="D68" s="149" t="str">
        <f>IF(機構申請情報!C65="","",機構申請情報!C65)</f>
        <v/>
      </c>
      <c r="E68" s="150"/>
      <c r="F68" s="150"/>
      <c r="G68" s="150"/>
      <c r="I68" s="151"/>
    </row>
    <row r="69" spans="2:9">
      <c r="B69" s="148" t="str">
        <f>IF(機構申請情報!B66="","",機構申請情報!B66)</f>
        <v/>
      </c>
      <c r="C69" s="149" t="str">
        <f t="shared" si="0"/>
        <v/>
      </c>
      <c r="D69" s="149" t="str">
        <f>IF(機構申請情報!C66="","",機構申請情報!C66)</f>
        <v/>
      </c>
      <c r="E69" s="150"/>
      <c r="F69" s="150"/>
      <c r="G69" s="150"/>
      <c r="I69" s="151"/>
    </row>
    <row r="70" spans="2:9">
      <c r="B70" s="148" t="str">
        <f>IF(機構申請情報!B67="","",機構申請情報!B67)</f>
        <v/>
      </c>
      <c r="C70" s="149" t="str">
        <f t="shared" si="0"/>
        <v/>
      </c>
      <c r="D70" s="149" t="str">
        <f>IF(機構申請情報!C67="","",機構申請情報!C67)</f>
        <v/>
      </c>
      <c r="E70" s="150"/>
      <c r="F70" s="150"/>
      <c r="G70" s="150"/>
      <c r="I70" s="151"/>
    </row>
    <row r="71" spans="2:9">
      <c r="B71" s="148" t="str">
        <f>IF(機構申請情報!B68="","",機構申請情報!B68)</f>
        <v/>
      </c>
      <c r="C71" s="149" t="str">
        <f t="shared" si="0"/>
        <v/>
      </c>
      <c r="D71" s="149" t="str">
        <f>IF(機構申請情報!C68="","",機構申請情報!C68)</f>
        <v/>
      </c>
      <c r="E71" s="150"/>
      <c r="F71" s="150"/>
      <c r="G71" s="150"/>
      <c r="I71" s="151"/>
    </row>
    <row r="72" spans="2:9">
      <c r="B72" s="148" t="str">
        <f>IF(機構申請情報!B69="","",機構申請情報!B69)</f>
        <v/>
      </c>
      <c r="C72" s="149" t="str">
        <f t="shared" si="0"/>
        <v/>
      </c>
      <c r="D72" s="149" t="str">
        <f>IF(機構申請情報!C69="","",機構申請情報!C69)</f>
        <v/>
      </c>
      <c r="E72" s="150"/>
      <c r="F72" s="150"/>
      <c r="G72" s="150"/>
      <c r="I72" s="151"/>
    </row>
    <row r="73" spans="2:9">
      <c r="B73" s="148" t="str">
        <f>IF(機構申請情報!B70="","",機構申請情報!B70)</f>
        <v/>
      </c>
      <c r="C73" s="149" t="str">
        <f t="shared" si="0"/>
        <v/>
      </c>
      <c r="D73" s="149" t="str">
        <f>IF(機構申請情報!C70="","",機構申請情報!C70)</f>
        <v/>
      </c>
      <c r="E73" s="150"/>
      <c r="F73" s="150"/>
      <c r="G73" s="150"/>
      <c r="I73" s="151"/>
    </row>
    <row r="74" spans="2:9">
      <c r="B74" s="148" t="str">
        <f>IF(機構申請情報!B71="","",機構申請情報!B71)</f>
        <v/>
      </c>
      <c r="C74" s="149" t="str">
        <f t="shared" si="0"/>
        <v/>
      </c>
      <c r="D74" s="149" t="str">
        <f>IF(機構申請情報!C71="","",機構申請情報!C71)</f>
        <v/>
      </c>
      <c r="E74" s="150"/>
      <c r="F74" s="150"/>
      <c r="G74" s="150"/>
      <c r="I74" s="151"/>
    </row>
    <row r="75" spans="2:9">
      <c r="B75" s="148" t="str">
        <f>IF(機構申請情報!B72="","",機構申請情報!B72)</f>
        <v/>
      </c>
      <c r="C75" s="149" t="str">
        <f t="shared" si="0"/>
        <v/>
      </c>
      <c r="D75" s="149" t="str">
        <f>IF(機構申請情報!C72="","",機構申請情報!C72)</f>
        <v/>
      </c>
      <c r="E75" s="150"/>
      <c r="F75" s="150"/>
      <c r="G75" s="150"/>
      <c r="I75" s="151"/>
    </row>
    <row r="76" spans="2:9">
      <c r="B76" s="148" t="str">
        <f>IF(機構申請情報!B73="","",機構申請情報!B73)</f>
        <v/>
      </c>
      <c r="C76" s="149" t="str">
        <f t="shared" si="0"/>
        <v/>
      </c>
      <c r="D76" s="149" t="str">
        <f>IF(機構申請情報!C73="","",機構申請情報!C73)</f>
        <v/>
      </c>
      <c r="E76" s="150"/>
      <c r="F76" s="150"/>
      <c r="G76" s="150"/>
      <c r="I76" s="151"/>
    </row>
    <row r="77" spans="2:9">
      <c r="B77" s="148" t="str">
        <f>IF(機構申請情報!B74="","",機構申請情報!B74)</f>
        <v/>
      </c>
      <c r="C77" s="149" t="str">
        <f t="shared" si="0"/>
        <v/>
      </c>
      <c r="D77" s="149" t="str">
        <f>IF(機構申請情報!C74="","",機構申請情報!C74)</f>
        <v/>
      </c>
      <c r="E77" s="150"/>
      <c r="F77" s="150"/>
      <c r="G77" s="150"/>
      <c r="I77" s="151"/>
    </row>
    <row r="78" spans="2:9">
      <c r="B78" s="148" t="str">
        <f>IF(機構申請情報!B75="","",機構申請情報!B75)</f>
        <v/>
      </c>
      <c r="C78" s="149" t="str">
        <f t="shared" si="0"/>
        <v/>
      </c>
      <c r="D78" s="149" t="str">
        <f>IF(機構申請情報!C75="","",機構申請情報!C75)</f>
        <v/>
      </c>
      <c r="E78" s="150"/>
      <c r="F78" s="150"/>
      <c r="G78" s="150"/>
      <c r="I78" s="151"/>
    </row>
    <row r="79" spans="2:9">
      <c r="B79" s="148" t="str">
        <f>IF(機構申請情報!B76="","",機構申請情報!B76)</f>
        <v/>
      </c>
      <c r="C79" s="149" t="str">
        <f t="shared" si="0"/>
        <v/>
      </c>
      <c r="D79" s="149" t="str">
        <f>IF(機構申請情報!C76="","",機構申請情報!C76)</f>
        <v/>
      </c>
      <c r="E79" s="150"/>
      <c r="F79" s="150"/>
      <c r="G79" s="150"/>
      <c r="I79" s="151"/>
    </row>
    <row r="80" spans="2:9">
      <c r="B80" s="148" t="str">
        <f>IF(機構申請情報!B77="","",機構申請情報!B77)</f>
        <v/>
      </c>
      <c r="C80" s="149" t="str">
        <f t="shared" ref="C80:C113" si="1">IF(B80="","","連携")</f>
        <v/>
      </c>
      <c r="D80" s="149" t="str">
        <f>IF(機構申請情報!C77="","",機構申請情報!C77)</f>
        <v/>
      </c>
      <c r="E80" s="150"/>
      <c r="F80" s="150"/>
      <c r="G80" s="150"/>
      <c r="I80" s="151"/>
    </row>
    <row r="81" spans="2:9">
      <c r="B81" s="148" t="str">
        <f>IF(機構申請情報!B78="","",機構申請情報!B78)</f>
        <v/>
      </c>
      <c r="C81" s="149" t="str">
        <f t="shared" si="1"/>
        <v/>
      </c>
      <c r="D81" s="149" t="str">
        <f>IF(機構申請情報!C78="","",機構申請情報!C78)</f>
        <v/>
      </c>
      <c r="E81" s="150"/>
      <c r="F81" s="150"/>
      <c r="G81" s="150"/>
      <c r="I81" s="151"/>
    </row>
    <row r="82" spans="2:9">
      <c r="B82" s="148" t="str">
        <f>IF(機構申請情報!B79="","",機構申請情報!B79)</f>
        <v/>
      </c>
      <c r="C82" s="149" t="str">
        <f t="shared" si="1"/>
        <v/>
      </c>
      <c r="D82" s="149" t="str">
        <f>IF(機構申請情報!C79="","",機構申請情報!C79)</f>
        <v/>
      </c>
      <c r="E82" s="150"/>
      <c r="F82" s="150"/>
      <c r="G82" s="150"/>
      <c r="I82" s="151"/>
    </row>
    <row r="83" spans="2:9">
      <c r="B83" s="148" t="str">
        <f>IF(機構申請情報!B80="","",機構申請情報!B80)</f>
        <v/>
      </c>
      <c r="C83" s="149" t="str">
        <f t="shared" si="1"/>
        <v/>
      </c>
      <c r="D83" s="149" t="str">
        <f>IF(機構申請情報!C80="","",機構申請情報!C80)</f>
        <v/>
      </c>
      <c r="E83" s="150"/>
      <c r="F83" s="150"/>
      <c r="G83" s="150"/>
      <c r="I83" s="151"/>
    </row>
    <row r="84" spans="2:9">
      <c r="B84" s="148" t="str">
        <f>IF(機構申請情報!B81="","",機構申請情報!B81)</f>
        <v/>
      </c>
      <c r="C84" s="149" t="str">
        <f t="shared" si="1"/>
        <v/>
      </c>
      <c r="D84" s="149" t="str">
        <f>IF(機構申請情報!C81="","",機構申請情報!C81)</f>
        <v/>
      </c>
      <c r="E84" s="150"/>
      <c r="F84" s="150"/>
      <c r="G84" s="150"/>
      <c r="I84" s="151"/>
    </row>
    <row r="85" spans="2:9">
      <c r="B85" s="148" t="str">
        <f>IF(機構申請情報!B82="","",機構申請情報!B82)</f>
        <v/>
      </c>
      <c r="C85" s="149" t="str">
        <f t="shared" si="1"/>
        <v/>
      </c>
      <c r="D85" s="149" t="str">
        <f>IF(機構申請情報!C82="","",機構申請情報!C82)</f>
        <v/>
      </c>
      <c r="E85" s="150"/>
      <c r="F85" s="150"/>
      <c r="G85" s="150"/>
      <c r="I85" s="151"/>
    </row>
    <row r="86" spans="2:9">
      <c r="B86" s="148" t="str">
        <f>IF(機構申請情報!B83="","",機構申請情報!B83)</f>
        <v/>
      </c>
      <c r="C86" s="149" t="str">
        <f t="shared" si="1"/>
        <v/>
      </c>
      <c r="D86" s="149" t="str">
        <f>IF(機構申請情報!C83="","",機構申請情報!C83)</f>
        <v/>
      </c>
      <c r="E86" s="150"/>
      <c r="F86" s="150"/>
      <c r="G86" s="150"/>
      <c r="I86" s="151"/>
    </row>
    <row r="87" spans="2:9">
      <c r="B87" s="148" t="str">
        <f>IF(機構申請情報!B84="","",機構申請情報!B84)</f>
        <v/>
      </c>
      <c r="C87" s="149" t="str">
        <f t="shared" si="1"/>
        <v/>
      </c>
      <c r="D87" s="149" t="str">
        <f>IF(機構申請情報!C84="","",機構申請情報!C84)</f>
        <v/>
      </c>
      <c r="E87" s="150"/>
      <c r="F87" s="150"/>
      <c r="G87" s="150"/>
      <c r="I87" s="151"/>
    </row>
    <row r="88" spans="2:9">
      <c r="B88" s="148" t="str">
        <f>IF(機構申請情報!B85="","",機構申請情報!B85)</f>
        <v/>
      </c>
      <c r="C88" s="149" t="str">
        <f t="shared" si="1"/>
        <v/>
      </c>
      <c r="D88" s="149" t="str">
        <f>IF(機構申請情報!C85="","",機構申請情報!C85)</f>
        <v/>
      </c>
      <c r="E88" s="150"/>
      <c r="F88" s="150"/>
      <c r="G88" s="150"/>
      <c r="I88" s="151"/>
    </row>
    <row r="89" spans="2:9">
      <c r="B89" s="148" t="str">
        <f>IF(機構申請情報!B86="","",機構申請情報!B86)</f>
        <v/>
      </c>
      <c r="C89" s="149" t="str">
        <f t="shared" si="1"/>
        <v/>
      </c>
      <c r="D89" s="149" t="str">
        <f>IF(機構申請情報!C86="","",機構申請情報!C86)</f>
        <v/>
      </c>
      <c r="E89" s="150"/>
      <c r="F89" s="150"/>
      <c r="G89" s="150"/>
      <c r="I89" s="151"/>
    </row>
    <row r="90" spans="2:9">
      <c r="B90" s="148" t="str">
        <f>IF(機構申請情報!B87="","",機構申請情報!B87)</f>
        <v/>
      </c>
      <c r="C90" s="149" t="str">
        <f t="shared" si="1"/>
        <v/>
      </c>
      <c r="D90" s="149" t="str">
        <f>IF(機構申請情報!C87="","",機構申請情報!C87)</f>
        <v/>
      </c>
      <c r="E90" s="150"/>
      <c r="F90" s="150"/>
      <c r="G90" s="150"/>
      <c r="I90" s="151"/>
    </row>
    <row r="91" spans="2:9">
      <c r="B91" s="148" t="str">
        <f>IF(機構申請情報!B88="","",機構申請情報!B88)</f>
        <v/>
      </c>
      <c r="C91" s="149" t="str">
        <f t="shared" si="1"/>
        <v/>
      </c>
      <c r="D91" s="149" t="str">
        <f>IF(機構申請情報!C88="","",機構申請情報!C88)</f>
        <v/>
      </c>
      <c r="E91" s="150"/>
      <c r="F91" s="150"/>
      <c r="G91" s="150"/>
      <c r="I91" s="151"/>
    </row>
    <row r="92" spans="2:9">
      <c r="B92" s="148" t="str">
        <f>IF(機構申請情報!B89="","",機構申請情報!B89)</f>
        <v/>
      </c>
      <c r="C92" s="149" t="str">
        <f t="shared" si="1"/>
        <v/>
      </c>
      <c r="D92" s="149" t="str">
        <f>IF(機構申請情報!C89="","",機構申請情報!C89)</f>
        <v/>
      </c>
      <c r="E92" s="150"/>
      <c r="F92" s="150"/>
      <c r="G92" s="150"/>
      <c r="I92" s="151"/>
    </row>
    <row r="93" spans="2:9">
      <c r="B93" s="148" t="str">
        <f>IF(機構申請情報!B90="","",機構申請情報!B90)</f>
        <v/>
      </c>
      <c r="C93" s="149" t="str">
        <f t="shared" si="1"/>
        <v/>
      </c>
      <c r="D93" s="149" t="str">
        <f>IF(機構申請情報!C90="","",機構申請情報!C90)</f>
        <v/>
      </c>
      <c r="E93" s="150"/>
      <c r="F93" s="150"/>
      <c r="G93" s="150"/>
      <c r="I93" s="151"/>
    </row>
    <row r="94" spans="2:9">
      <c r="B94" s="148" t="str">
        <f>IF(機構申請情報!B91="","",機構申請情報!B91)</f>
        <v/>
      </c>
      <c r="C94" s="149" t="str">
        <f t="shared" si="1"/>
        <v/>
      </c>
      <c r="D94" s="149" t="str">
        <f>IF(機構申請情報!C91="","",機構申請情報!C91)</f>
        <v/>
      </c>
      <c r="E94" s="150"/>
      <c r="F94" s="150"/>
      <c r="G94" s="150"/>
      <c r="I94" s="151"/>
    </row>
    <row r="95" spans="2:9">
      <c r="B95" s="148" t="str">
        <f>IF(機構申請情報!B92="","",機構申請情報!B92)</f>
        <v/>
      </c>
      <c r="C95" s="149" t="str">
        <f t="shared" si="1"/>
        <v/>
      </c>
      <c r="D95" s="149" t="str">
        <f>IF(機構申請情報!C92="","",機構申請情報!C92)</f>
        <v/>
      </c>
      <c r="E95" s="150"/>
      <c r="F95" s="150"/>
      <c r="G95" s="150"/>
      <c r="I95" s="151"/>
    </row>
    <row r="96" spans="2:9">
      <c r="B96" s="148" t="str">
        <f>IF(機構申請情報!B93="","",機構申請情報!B93)</f>
        <v/>
      </c>
      <c r="C96" s="149" t="str">
        <f t="shared" si="1"/>
        <v/>
      </c>
      <c r="D96" s="149" t="str">
        <f>IF(機構申請情報!C93="","",機構申請情報!C93)</f>
        <v/>
      </c>
      <c r="E96" s="150"/>
      <c r="F96" s="150"/>
      <c r="G96" s="150"/>
      <c r="I96" s="151"/>
    </row>
    <row r="97" spans="2:9">
      <c r="B97" s="148" t="str">
        <f>IF(機構申請情報!B94="","",機構申請情報!B94)</f>
        <v/>
      </c>
      <c r="C97" s="149" t="str">
        <f t="shared" si="1"/>
        <v/>
      </c>
      <c r="D97" s="149" t="str">
        <f>IF(機構申請情報!C94="","",機構申請情報!C94)</f>
        <v/>
      </c>
      <c r="E97" s="150"/>
      <c r="F97" s="150"/>
      <c r="G97" s="150"/>
      <c r="I97" s="151"/>
    </row>
    <row r="98" spans="2:9">
      <c r="B98" s="148" t="str">
        <f>IF(機構申請情報!B95="","",機構申請情報!B95)</f>
        <v/>
      </c>
      <c r="C98" s="149" t="str">
        <f t="shared" si="1"/>
        <v/>
      </c>
      <c r="D98" s="149" t="str">
        <f>IF(機構申請情報!C95="","",機構申請情報!C95)</f>
        <v/>
      </c>
      <c r="E98" s="150"/>
      <c r="F98" s="150"/>
      <c r="G98" s="150"/>
      <c r="I98" s="151"/>
    </row>
    <row r="99" spans="2:9">
      <c r="B99" s="148" t="str">
        <f>IF(機構申請情報!B96="","",機構申請情報!B96)</f>
        <v/>
      </c>
      <c r="C99" s="149" t="str">
        <f t="shared" si="1"/>
        <v/>
      </c>
      <c r="D99" s="149" t="str">
        <f>IF(機構申請情報!C96="","",機構申請情報!C96)</f>
        <v/>
      </c>
      <c r="E99" s="150"/>
      <c r="F99" s="150"/>
      <c r="G99" s="150"/>
      <c r="I99" s="151"/>
    </row>
    <row r="100" spans="2:9">
      <c r="B100" s="148" t="str">
        <f>IF(機構申請情報!B97="","",機構申請情報!B97)</f>
        <v/>
      </c>
      <c r="C100" s="149" t="str">
        <f t="shared" si="1"/>
        <v/>
      </c>
      <c r="D100" s="149" t="str">
        <f>IF(機構申請情報!C97="","",機構申請情報!C97)</f>
        <v/>
      </c>
      <c r="E100" s="150"/>
      <c r="F100" s="150"/>
      <c r="G100" s="150"/>
      <c r="I100" s="151"/>
    </row>
    <row r="101" spans="2:9">
      <c r="B101" s="148" t="str">
        <f>IF(機構申請情報!B98="","",機構申請情報!B98)</f>
        <v/>
      </c>
      <c r="C101" s="149" t="str">
        <f t="shared" si="1"/>
        <v/>
      </c>
      <c r="D101" s="149" t="str">
        <f>IF(機構申請情報!C98="","",機構申請情報!C98)</f>
        <v/>
      </c>
      <c r="E101" s="150"/>
      <c r="F101" s="150"/>
      <c r="G101" s="150"/>
      <c r="I101" s="151"/>
    </row>
    <row r="102" spans="2:9">
      <c r="B102" s="148" t="str">
        <f>IF(機構申請情報!B99="","",機構申請情報!B99)</f>
        <v/>
      </c>
      <c r="C102" s="149" t="str">
        <f t="shared" si="1"/>
        <v/>
      </c>
      <c r="D102" s="149" t="str">
        <f>IF(機構申請情報!C99="","",機構申請情報!C99)</f>
        <v/>
      </c>
      <c r="E102" s="150"/>
      <c r="F102" s="150"/>
      <c r="G102" s="150"/>
      <c r="I102" s="151"/>
    </row>
    <row r="103" spans="2:9">
      <c r="B103" s="148" t="str">
        <f>IF(機構申請情報!B100="","",機構申請情報!B100)</f>
        <v/>
      </c>
      <c r="C103" s="149" t="str">
        <f t="shared" si="1"/>
        <v/>
      </c>
      <c r="D103" s="149" t="str">
        <f>IF(機構申請情報!C100="","",機構申請情報!C100)</f>
        <v/>
      </c>
      <c r="E103" s="150"/>
      <c r="F103" s="150"/>
      <c r="G103" s="150"/>
      <c r="I103" s="151"/>
    </row>
    <row r="104" spans="2:9">
      <c r="B104" s="148" t="str">
        <f>IF(機構申請情報!B101="","",機構申請情報!B101)</f>
        <v/>
      </c>
      <c r="C104" s="149" t="str">
        <f t="shared" si="1"/>
        <v/>
      </c>
      <c r="D104" s="149" t="str">
        <f>IF(機構申請情報!C101="","",機構申請情報!C101)</f>
        <v/>
      </c>
      <c r="E104" s="150"/>
      <c r="F104" s="150"/>
      <c r="G104" s="150"/>
      <c r="I104" s="151"/>
    </row>
    <row r="105" spans="2:9">
      <c r="B105" s="148" t="str">
        <f>IF(機構申請情報!B102="","",機構申請情報!B102)</f>
        <v/>
      </c>
      <c r="C105" s="149" t="str">
        <f t="shared" si="1"/>
        <v/>
      </c>
      <c r="D105" s="149" t="str">
        <f>IF(機構申請情報!C102="","",機構申請情報!C102)</f>
        <v/>
      </c>
      <c r="E105" s="150"/>
      <c r="F105" s="150"/>
      <c r="G105" s="150"/>
      <c r="I105" s="151"/>
    </row>
    <row r="106" spans="2:9">
      <c r="B106" s="148" t="str">
        <f>IF(機構申請情報!B103="","",機構申請情報!B103)</f>
        <v/>
      </c>
      <c r="C106" s="149" t="str">
        <f t="shared" si="1"/>
        <v/>
      </c>
      <c r="D106" s="149" t="str">
        <f>IF(機構申請情報!C103="","",機構申請情報!C103)</f>
        <v/>
      </c>
      <c r="E106" s="150"/>
      <c r="F106" s="150"/>
      <c r="G106" s="150"/>
      <c r="I106" s="151"/>
    </row>
    <row r="107" spans="2:9">
      <c r="B107" s="148" t="str">
        <f>IF(機構申請情報!B104="","",機構申請情報!B104)</f>
        <v/>
      </c>
      <c r="C107" s="149" t="str">
        <f t="shared" si="1"/>
        <v/>
      </c>
      <c r="D107" s="149" t="str">
        <f>IF(機構申請情報!C104="","",機構申請情報!C104)</f>
        <v/>
      </c>
      <c r="E107" s="150"/>
      <c r="F107" s="150"/>
      <c r="G107" s="150"/>
      <c r="I107" s="151"/>
    </row>
    <row r="108" spans="2:9">
      <c r="B108" s="148" t="str">
        <f>IF(機構申請情報!B105="","",機構申請情報!B105)</f>
        <v/>
      </c>
      <c r="C108" s="149" t="str">
        <f t="shared" si="1"/>
        <v/>
      </c>
      <c r="D108" s="149" t="str">
        <f>IF(機構申請情報!C105="","",機構申請情報!C105)</f>
        <v/>
      </c>
      <c r="E108" s="150"/>
      <c r="F108" s="150"/>
      <c r="G108" s="150"/>
      <c r="I108" s="151"/>
    </row>
    <row r="109" spans="2:9">
      <c r="B109" s="148" t="str">
        <f>IF(機構申請情報!B106="","",機構申請情報!B106)</f>
        <v/>
      </c>
      <c r="C109" s="149" t="str">
        <f t="shared" si="1"/>
        <v/>
      </c>
      <c r="D109" s="149" t="str">
        <f>IF(機構申請情報!C106="","",機構申請情報!C106)</f>
        <v/>
      </c>
      <c r="E109" s="150"/>
      <c r="F109" s="150"/>
      <c r="G109" s="150"/>
      <c r="I109" s="151"/>
    </row>
    <row r="110" spans="2:9">
      <c r="B110" s="148" t="str">
        <f>IF(機構申請情報!B107="","",機構申請情報!B107)</f>
        <v/>
      </c>
      <c r="C110" s="149" t="str">
        <f t="shared" si="1"/>
        <v/>
      </c>
      <c r="D110" s="149" t="str">
        <f>IF(機構申請情報!C107="","",機構申請情報!C107)</f>
        <v/>
      </c>
      <c r="E110" s="150"/>
      <c r="F110" s="150"/>
      <c r="G110" s="150"/>
      <c r="I110" s="151"/>
    </row>
    <row r="111" spans="2:9">
      <c r="B111" s="148" t="str">
        <f>IF(機構申請情報!B108="","",機構申請情報!B108)</f>
        <v/>
      </c>
      <c r="C111" s="149" t="str">
        <f t="shared" si="1"/>
        <v/>
      </c>
      <c r="D111" s="149" t="str">
        <f>IF(機構申請情報!C108="","",機構申請情報!C108)</f>
        <v/>
      </c>
      <c r="E111" s="150"/>
      <c r="F111" s="150"/>
      <c r="G111" s="150"/>
      <c r="I111" s="151"/>
    </row>
    <row r="112" spans="2:9">
      <c r="B112" s="148" t="str">
        <f>IF(機構申請情報!B109="","",機構申請情報!B109)</f>
        <v/>
      </c>
      <c r="C112" s="149" t="str">
        <f t="shared" si="1"/>
        <v/>
      </c>
      <c r="D112" s="149" t="str">
        <f>IF(機構申請情報!C109="","",機構申請情報!C109)</f>
        <v/>
      </c>
      <c r="E112" s="150"/>
      <c r="F112" s="150"/>
      <c r="G112" s="150"/>
      <c r="I112" s="151"/>
    </row>
    <row r="113" spans="2:9">
      <c r="B113" s="148" t="str">
        <f>IF(機構申請情報!B110="","",機構申請情報!B110)</f>
        <v/>
      </c>
      <c r="C113" s="149" t="str">
        <f t="shared" si="1"/>
        <v/>
      </c>
      <c r="D113" s="149" t="str">
        <f>IF(機構申請情報!C110="","",機構申請情報!C110)</f>
        <v/>
      </c>
      <c r="E113" s="150"/>
      <c r="F113" s="150"/>
      <c r="G113" s="150"/>
      <c r="I113" s="151"/>
    </row>
  </sheetData>
  <sheetProtection sheet="1" selectLockedCells="1"/>
  <mergeCells count="3">
    <mergeCell ref="C6:F6"/>
    <mergeCell ref="C4:F4"/>
    <mergeCell ref="B11:G11"/>
  </mergeCells>
  <phoneticPr fontId="2"/>
  <conditionalFormatting sqref="E14">
    <cfRule type="containsBlanks" dxfId="3" priority="4">
      <formula>LEN(TRIM(E14))=0</formula>
    </cfRule>
  </conditionalFormatting>
  <conditionalFormatting sqref="F14">
    <cfRule type="containsBlanks" dxfId="2" priority="3">
      <formula>LEN(TRIM(F14))=0</formula>
    </cfRule>
  </conditionalFormatting>
  <conditionalFormatting sqref="G14">
    <cfRule type="containsBlanks" dxfId="1" priority="2">
      <formula>LEN(TRIM(G14))=0</formula>
    </cfRule>
  </conditionalFormatting>
  <conditionalFormatting sqref="E15:G113">
    <cfRule type="expression" dxfId="0" priority="1">
      <formula>IF($B15="",FALSE,IF(E15="",TRUE,FALSE))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7E1BB-C293-7A4F-BDB7-0F3718A3F904}">
  <dimension ref="A1:G52"/>
  <sheetViews>
    <sheetView tabSelected="1" topLeftCell="A16" zoomScale="80" zoomScaleNormal="80" workbookViewId="0">
      <selection activeCell="C32" sqref="C32:F32"/>
    </sheetView>
  </sheetViews>
  <sheetFormatPr baseColWidth="10" defaultColWidth="10.1640625" defaultRowHeight="16"/>
  <cols>
    <col min="1" max="1" width="35.83203125" style="135" customWidth="1"/>
    <col min="2" max="2" width="49.83203125" style="102" bestFit="1" customWidth="1"/>
    <col min="3" max="4" width="10.1640625" style="102"/>
    <col min="5" max="5" width="6.83203125" style="102" customWidth="1"/>
    <col min="6" max="6" width="72.6640625" style="102" customWidth="1"/>
    <col min="7" max="16384" width="10.1640625" style="102"/>
  </cols>
  <sheetData>
    <row r="1" spans="1:7" ht="29">
      <c r="A1" s="100" t="s">
        <v>243</v>
      </c>
      <c r="B1" s="101"/>
      <c r="C1" s="101"/>
      <c r="D1" s="101"/>
      <c r="E1" s="101"/>
      <c r="F1" s="101"/>
      <c r="G1" s="101"/>
    </row>
    <row r="2" spans="1:7" ht="20" thickBot="1">
      <c r="A2" s="103"/>
      <c r="B2" s="101"/>
      <c r="C2" s="101"/>
      <c r="D2" s="101"/>
      <c r="E2" s="101"/>
      <c r="F2" s="101"/>
      <c r="G2" s="101"/>
    </row>
    <row r="3" spans="1:7" ht="20" thickBot="1">
      <c r="A3" s="104" t="s">
        <v>244</v>
      </c>
      <c r="B3" s="287" t="s">
        <v>362</v>
      </c>
      <c r="C3" s="273"/>
      <c r="D3" s="273"/>
      <c r="E3" s="273"/>
      <c r="F3" s="274"/>
      <c r="G3" s="101" t="s">
        <v>245</v>
      </c>
    </row>
    <row r="4" spans="1:7" ht="75.75" customHeight="1" thickBot="1">
      <c r="A4" s="105" t="s">
        <v>246</v>
      </c>
      <c r="B4" s="253" t="s">
        <v>355</v>
      </c>
      <c r="C4" s="254"/>
      <c r="D4" s="254"/>
      <c r="E4" s="254"/>
      <c r="F4" s="255"/>
      <c r="G4" s="101" t="s">
        <v>245</v>
      </c>
    </row>
    <row r="5" spans="1:7" ht="315" customHeight="1">
      <c r="A5" s="256" t="s">
        <v>247</v>
      </c>
      <c r="B5" s="106" t="s">
        <v>248</v>
      </c>
      <c r="C5" s="276" t="s">
        <v>249</v>
      </c>
      <c r="D5" s="277"/>
      <c r="E5" s="277"/>
      <c r="F5" s="278"/>
      <c r="G5" s="101" t="s">
        <v>245</v>
      </c>
    </row>
    <row r="6" spans="1:7" ht="297.75" customHeight="1">
      <c r="A6" s="257"/>
      <c r="B6" s="107" t="s">
        <v>250</v>
      </c>
      <c r="C6" s="262" t="s">
        <v>356</v>
      </c>
      <c r="D6" s="263"/>
      <c r="E6" s="263"/>
      <c r="F6" s="264"/>
      <c r="G6" s="101" t="s">
        <v>245</v>
      </c>
    </row>
    <row r="7" spans="1:7" ht="123" customHeight="1" thickBot="1">
      <c r="A7" s="275"/>
      <c r="B7" s="107" t="s">
        <v>251</v>
      </c>
      <c r="C7" s="262" t="s">
        <v>252</v>
      </c>
      <c r="D7" s="279"/>
      <c r="E7" s="279"/>
      <c r="F7" s="280"/>
      <c r="G7" s="101" t="s">
        <v>245</v>
      </c>
    </row>
    <row r="8" spans="1:7" ht="137.25" customHeight="1" thickBot="1">
      <c r="A8" s="108" t="s">
        <v>253</v>
      </c>
      <c r="B8" s="250" t="s">
        <v>357</v>
      </c>
      <c r="C8" s="251"/>
      <c r="D8" s="251"/>
      <c r="E8" s="251"/>
      <c r="F8" s="252"/>
      <c r="G8" s="101" t="s">
        <v>245</v>
      </c>
    </row>
    <row r="9" spans="1:7" ht="238.5" customHeight="1">
      <c r="A9" s="256" t="s">
        <v>254</v>
      </c>
      <c r="B9" s="109" t="s">
        <v>255</v>
      </c>
      <c r="C9" s="281" t="s">
        <v>256</v>
      </c>
      <c r="D9" s="282"/>
      <c r="E9" s="282"/>
      <c r="F9" s="283"/>
      <c r="G9" s="101" t="s">
        <v>245</v>
      </c>
    </row>
    <row r="10" spans="1:7" ht="67.5" customHeight="1">
      <c r="A10" s="257"/>
      <c r="B10" s="107" t="s">
        <v>257</v>
      </c>
      <c r="C10" s="262" t="s">
        <v>358</v>
      </c>
      <c r="D10" s="263"/>
      <c r="E10" s="263"/>
      <c r="F10" s="264"/>
      <c r="G10" s="101" t="s">
        <v>245</v>
      </c>
    </row>
    <row r="11" spans="1:7" ht="210.75" customHeight="1" thickBot="1">
      <c r="A11" s="258"/>
      <c r="B11" s="110" t="s">
        <v>258</v>
      </c>
      <c r="C11" s="284" t="s">
        <v>359</v>
      </c>
      <c r="D11" s="285"/>
      <c r="E11" s="285"/>
      <c r="F11" s="286"/>
      <c r="G11" s="101" t="s">
        <v>245</v>
      </c>
    </row>
    <row r="12" spans="1:7" ht="116.25" customHeight="1" thickBot="1">
      <c r="A12" s="104" t="s">
        <v>259</v>
      </c>
      <c r="B12" s="250" t="s">
        <v>260</v>
      </c>
      <c r="C12" s="271"/>
      <c r="D12" s="271"/>
      <c r="E12" s="271"/>
      <c r="F12" s="272"/>
      <c r="G12" s="101" t="s">
        <v>245</v>
      </c>
    </row>
    <row r="13" spans="1:7" ht="132" customHeight="1" thickBot="1">
      <c r="A13" s="105" t="s">
        <v>261</v>
      </c>
      <c r="B13" s="253" t="s">
        <v>262</v>
      </c>
      <c r="C13" s="254"/>
      <c r="D13" s="254"/>
      <c r="E13" s="254"/>
      <c r="F13" s="255"/>
      <c r="G13" s="101" t="s">
        <v>245</v>
      </c>
    </row>
    <row r="14" spans="1:7" ht="72.75" customHeight="1">
      <c r="A14" s="256" t="s">
        <v>263</v>
      </c>
      <c r="B14" s="106" t="s">
        <v>264</v>
      </c>
      <c r="C14" s="259" t="s">
        <v>360</v>
      </c>
      <c r="D14" s="260"/>
      <c r="E14" s="260"/>
      <c r="F14" s="261"/>
      <c r="G14" s="101" t="s">
        <v>245</v>
      </c>
    </row>
    <row r="15" spans="1:7" ht="311.25" customHeight="1">
      <c r="A15" s="257"/>
      <c r="B15" s="107" t="s">
        <v>265</v>
      </c>
      <c r="C15" s="262" t="s">
        <v>266</v>
      </c>
      <c r="D15" s="263"/>
      <c r="E15" s="263"/>
      <c r="F15" s="264"/>
      <c r="G15" s="101" t="s">
        <v>245</v>
      </c>
    </row>
    <row r="16" spans="1:7" ht="299.25" customHeight="1">
      <c r="A16" s="257"/>
      <c r="B16" s="107" t="s">
        <v>267</v>
      </c>
      <c r="C16" s="262" t="s">
        <v>268</v>
      </c>
      <c r="D16" s="263"/>
      <c r="E16" s="263"/>
      <c r="F16" s="264"/>
      <c r="G16" s="101" t="s">
        <v>245</v>
      </c>
    </row>
    <row r="17" spans="1:7" ht="115.5" customHeight="1">
      <c r="A17" s="257"/>
      <c r="B17" s="107" t="s">
        <v>269</v>
      </c>
      <c r="C17" s="262" t="s">
        <v>361</v>
      </c>
      <c r="D17" s="263"/>
      <c r="E17" s="263"/>
      <c r="F17" s="264"/>
      <c r="G17" s="101" t="s">
        <v>245</v>
      </c>
    </row>
    <row r="18" spans="1:7" ht="94" customHeight="1">
      <c r="A18" s="257"/>
      <c r="B18" s="111" t="s">
        <v>270</v>
      </c>
      <c r="C18" s="265" t="s">
        <v>304</v>
      </c>
      <c r="D18" s="266"/>
      <c r="E18" s="266"/>
      <c r="F18" s="267"/>
      <c r="G18" s="101" t="s">
        <v>245</v>
      </c>
    </row>
    <row r="19" spans="1:7" ht="61.5" customHeight="1" thickBot="1">
      <c r="A19" s="258"/>
      <c r="B19" s="112" t="s">
        <v>271</v>
      </c>
      <c r="C19" s="268" t="s">
        <v>272</v>
      </c>
      <c r="D19" s="269"/>
      <c r="E19" s="269"/>
      <c r="F19" s="270"/>
      <c r="G19" s="101" t="s">
        <v>245</v>
      </c>
    </row>
    <row r="20" spans="1:7" ht="69" customHeight="1" thickBot="1">
      <c r="A20" s="113" t="s">
        <v>273</v>
      </c>
      <c r="B20" s="247" t="s">
        <v>363</v>
      </c>
      <c r="C20" s="248"/>
      <c r="D20" s="248"/>
      <c r="E20" s="248"/>
      <c r="F20" s="249"/>
      <c r="G20" s="101" t="s">
        <v>245</v>
      </c>
    </row>
    <row r="21" spans="1:7" ht="37.5" customHeight="1" thickBot="1">
      <c r="A21" s="104" t="s">
        <v>274</v>
      </c>
      <c r="B21" s="250" t="s">
        <v>275</v>
      </c>
      <c r="C21" s="251"/>
      <c r="D21" s="251"/>
      <c r="E21" s="251"/>
      <c r="F21" s="252"/>
      <c r="G21" s="101" t="s">
        <v>245</v>
      </c>
    </row>
    <row r="22" spans="1:7" ht="19">
      <c r="A22" s="114" t="s">
        <v>276</v>
      </c>
      <c r="B22" s="109" t="s">
        <v>277</v>
      </c>
      <c r="C22" s="115"/>
      <c r="D22" s="240" t="s">
        <v>278</v>
      </c>
      <c r="E22" s="241"/>
      <c r="F22" s="116"/>
      <c r="G22" s="101" t="s">
        <v>279</v>
      </c>
    </row>
    <row r="23" spans="1:7" ht="19">
      <c r="A23" s="117"/>
      <c r="B23" s="107" t="s">
        <v>280</v>
      </c>
      <c r="C23" s="107" t="s">
        <v>281</v>
      </c>
      <c r="D23" s="118"/>
      <c r="E23" s="107" t="s">
        <v>282</v>
      </c>
      <c r="F23" s="119"/>
      <c r="G23" s="101"/>
    </row>
    <row r="24" spans="1:7" ht="19">
      <c r="A24" s="117"/>
      <c r="B24" s="107" t="s">
        <v>283</v>
      </c>
      <c r="C24" s="107" t="s">
        <v>284</v>
      </c>
      <c r="D24" s="245"/>
      <c r="E24" s="245"/>
      <c r="F24" s="246"/>
      <c r="G24" s="101" t="s">
        <v>245</v>
      </c>
    </row>
    <row r="25" spans="1:7" ht="19">
      <c r="A25" s="117"/>
      <c r="B25" s="107"/>
      <c r="C25" s="107" t="s">
        <v>285</v>
      </c>
      <c r="D25" s="245"/>
      <c r="E25" s="245"/>
      <c r="F25" s="246"/>
      <c r="G25" s="101" t="s">
        <v>245</v>
      </c>
    </row>
    <row r="26" spans="1:7" ht="19">
      <c r="A26" s="117"/>
      <c r="B26" s="107"/>
      <c r="C26" s="107" t="s">
        <v>286</v>
      </c>
      <c r="D26" s="245"/>
      <c r="E26" s="245"/>
      <c r="F26" s="246"/>
      <c r="G26" s="101" t="s">
        <v>245</v>
      </c>
    </row>
    <row r="27" spans="1:7" ht="19">
      <c r="A27" s="117"/>
      <c r="B27" s="107"/>
      <c r="C27" s="107" t="s">
        <v>287</v>
      </c>
      <c r="D27" s="235"/>
      <c r="E27" s="236"/>
      <c r="F27" s="237"/>
      <c r="G27" s="101" t="s">
        <v>245</v>
      </c>
    </row>
    <row r="28" spans="1:7" ht="19">
      <c r="A28" s="117"/>
      <c r="B28" s="107" t="s">
        <v>288</v>
      </c>
      <c r="C28" s="229"/>
      <c r="D28" s="230"/>
      <c r="E28" s="230"/>
      <c r="F28" s="231"/>
      <c r="G28" s="101" t="s">
        <v>289</v>
      </c>
    </row>
    <row r="29" spans="1:7" ht="19">
      <c r="A29" s="117"/>
      <c r="B29" s="107" t="s">
        <v>290</v>
      </c>
      <c r="C29" s="229"/>
      <c r="D29" s="230"/>
      <c r="E29" s="230"/>
      <c r="F29" s="231"/>
      <c r="G29" s="101" t="s">
        <v>289</v>
      </c>
    </row>
    <row r="30" spans="1:7" ht="19">
      <c r="A30" s="117"/>
      <c r="B30" s="107" t="s">
        <v>291</v>
      </c>
      <c r="C30" s="232"/>
      <c r="D30" s="233"/>
      <c r="E30" s="233"/>
      <c r="F30" s="234"/>
      <c r="G30" s="101" t="s">
        <v>245</v>
      </c>
    </row>
    <row r="31" spans="1:7" ht="19">
      <c r="A31" s="117"/>
      <c r="B31" s="107" t="s">
        <v>292</v>
      </c>
      <c r="C31" s="229"/>
      <c r="D31" s="230"/>
      <c r="E31" s="230"/>
      <c r="F31" s="231"/>
      <c r="G31" s="101" t="s">
        <v>245</v>
      </c>
    </row>
    <row r="32" spans="1:7" ht="40">
      <c r="A32" s="117"/>
      <c r="B32" s="111" t="s">
        <v>293</v>
      </c>
      <c r="C32" s="235"/>
      <c r="D32" s="236"/>
      <c r="E32" s="236"/>
      <c r="F32" s="237"/>
      <c r="G32" s="101" t="s">
        <v>245</v>
      </c>
    </row>
    <row r="33" spans="1:7" ht="40">
      <c r="A33" s="117"/>
      <c r="B33" s="111" t="s">
        <v>294</v>
      </c>
      <c r="C33" s="238"/>
      <c r="D33" s="239"/>
      <c r="E33" s="239"/>
      <c r="F33" s="120" t="s">
        <v>295</v>
      </c>
      <c r="G33" s="101" t="s">
        <v>245</v>
      </c>
    </row>
    <row r="34" spans="1:7" ht="19">
      <c r="A34" s="117"/>
      <c r="B34" s="110" t="s">
        <v>296</v>
      </c>
      <c r="C34" s="121"/>
      <c r="D34" s="122" t="s">
        <v>297</v>
      </c>
      <c r="E34" s="123"/>
      <c r="F34" s="120" t="s">
        <v>295</v>
      </c>
      <c r="G34" s="101"/>
    </row>
    <row r="35" spans="1:7" ht="20" thickBot="1">
      <c r="A35" s="124"/>
      <c r="B35" s="112" t="s">
        <v>298</v>
      </c>
      <c r="C35" s="125"/>
      <c r="D35" s="126" t="s">
        <v>299</v>
      </c>
      <c r="E35" s="127"/>
      <c r="F35" s="128" t="s">
        <v>300</v>
      </c>
      <c r="G35" s="101"/>
    </row>
    <row r="36" spans="1:7" ht="32.25" customHeight="1">
      <c r="A36" s="129" t="s">
        <v>301</v>
      </c>
      <c r="B36" s="106" t="s">
        <v>277</v>
      </c>
      <c r="C36" s="130"/>
      <c r="D36" s="240" t="s">
        <v>278</v>
      </c>
      <c r="E36" s="241"/>
      <c r="F36" s="131"/>
      <c r="G36" s="101" t="s">
        <v>279</v>
      </c>
    </row>
    <row r="37" spans="1:7" ht="19">
      <c r="A37" s="132" t="s">
        <v>302</v>
      </c>
      <c r="B37" s="107" t="s">
        <v>280</v>
      </c>
      <c r="C37" s="107" t="s">
        <v>281</v>
      </c>
      <c r="D37" s="118"/>
      <c r="E37" s="107" t="s">
        <v>282</v>
      </c>
      <c r="F37" s="119"/>
      <c r="G37" s="101"/>
    </row>
    <row r="38" spans="1:7" ht="19">
      <c r="A38" s="132"/>
      <c r="B38" s="242" t="s">
        <v>283</v>
      </c>
      <c r="C38" s="107" t="s">
        <v>284</v>
      </c>
      <c r="D38" s="245"/>
      <c r="E38" s="245"/>
      <c r="F38" s="246"/>
      <c r="G38" s="101" t="s">
        <v>245</v>
      </c>
    </row>
    <row r="39" spans="1:7" ht="19">
      <c r="A39" s="132"/>
      <c r="B39" s="243"/>
      <c r="C39" s="107" t="s">
        <v>285</v>
      </c>
      <c r="D39" s="245"/>
      <c r="E39" s="245"/>
      <c r="F39" s="246"/>
      <c r="G39" s="101" t="s">
        <v>245</v>
      </c>
    </row>
    <row r="40" spans="1:7" ht="19">
      <c r="A40" s="132"/>
      <c r="B40" s="243"/>
      <c r="C40" s="107" t="s">
        <v>286</v>
      </c>
      <c r="D40" s="245"/>
      <c r="E40" s="245"/>
      <c r="F40" s="246"/>
      <c r="G40" s="101" t="s">
        <v>245</v>
      </c>
    </row>
    <row r="41" spans="1:7" ht="19">
      <c r="A41" s="132"/>
      <c r="B41" s="244"/>
      <c r="C41" s="107" t="s">
        <v>287</v>
      </c>
      <c r="D41" s="235"/>
      <c r="E41" s="236"/>
      <c r="F41" s="237"/>
      <c r="G41" s="101" t="s">
        <v>245</v>
      </c>
    </row>
    <row r="42" spans="1:7" ht="19">
      <c r="A42" s="132"/>
      <c r="B42" s="107" t="s">
        <v>288</v>
      </c>
      <c r="C42" s="229"/>
      <c r="D42" s="230"/>
      <c r="E42" s="230"/>
      <c r="F42" s="231"/>
      <c r="G42" s="101" t="s">
        <v>289</v>
      </c>
    </row>
    <row r="43" spans="1:7" ht="19">
      <c r="A43" s="132"/>
      <c r="B43" s="107" t="s">
        <v>290</v>
      </c>
      <c r="C43" s="229"/>
      <c r="D43" s="230"/>
      <c r="E43" s="230"/>
      <c r="F43" s="231"/>
      <c r="G43" s="101" t="s">
        <v>289</v>
      </c>
    </row>
    <row r="44" spans="1:7" ht="19">
      <c r="A44" s="132"/>
      <c r="B44" s="107" t="s">
        <v>303</v>
      </c>
      <c r="C44" s="232"/>
      <c r="D44" s="233"/>
      <c r="E44" s="233"/>
      <c r="F44" s="234"/>
      <c r="G44" s="101" t="s">
        <v>245</v>
      </c>
    </row>
    <row r="45" spans="1:7" ht="19">
      <c r="A45" s="132"/>
      <c r="B45" s="107" t="s">
        <v>292</v>
      </c>
      <c r="C45" s="229"/>
      <c r="D45" s="230"/>
      <c r="E45" s="230"/>
      <c r="F45" s="231"/>
      <c r="G45" s="101" t="s">
        <v>245</v>
      </c>
    </row>
    <row r="46" spans="1:7" ht="40">
      <c r="A46" s="132"/>
      <c r="B46" s="111" t="s">
        <v>293</v>
      </c>
      <c r="C46" s="235"/>
      <c r="D46" s="236"/>
      <c r="E46" s="236"/>
      <c r="F46" s="237"/>
      <c r="G46" s="101" t="s">
        <v>245</v>
      </c>
    </row>
    <row r="47" spans="1:7" ht="40">
      <c r="A47" s="132"/>
      <c r="B47" s="111" t="s">
        <v>294</v>
      </c>
      <c r="C47" s="238"/>
      <c r="D47" s="239"/>
      <c r="E47" s="239"/>
      <c r="F47" s="120" t="s">
        <v>295</v>
      </c>
      <c r="G47" s="101" t="s">
        <v>245</v>
      </c>
    </row>
    <row r="48" spans="1:7" ht="19">
      <c r="A48" s="132"/>
      <c r="B48" s="110" t="s">
        <v>296</v>
      </c>
      <c r="C48" s="121"/>
      <c r="D48" s="122" t="s">
        <v>297</v>
      </c>
      <c r="E48" s="123"/>
      <c r="F48" s="120" t="s">
        <v>295</v>
      </c>
      <c r="G48" s="101"/>
    </row>
    <row r="49" spans="1:7" ht="20" thickBot="1">
      <c r="A49" s="133"/>
      <c r="B49" s="112" t="s">
        <v>298</v>
      </c>
      <c r="C49" s="125"/>
      <c r="D49" s="112" t="s">
        <v>299</v>
      </c>
      <c r="E49" s="125"/>
      <c r="F49" s="112" t="s">
        <v>300</v>
      </c>
      <c r="G49" s="101"/>
    </row>
    <row r="50" spans="1:7" ht="20" thickBot="1">
      <c r="A50" s="134" t="s">
        <v>320</v>
      </c>
      <c r="B50" s="226"/>
      <c r="C50" s="227"/>
      <c r="D50" s="227"/>
      <c r="E50" s="227"/>
      <c r="F50" s="228"/>
      <c r="G50" s="101"/>
    </row>
    <row r="52" spans="1:7" ht="20">
      <c r="A52" s="161" t="s">
        <v>321</v>
      </c>
    </row>
  </sheetData>
  <mergeCells count="46">
    <mergeCell ref="B12:F12"/>
    <mergeCell ref="B3:F3"/>
    <mergeCell ref="B4:F4"/>
    <mergeCell ref="A5:A7"/>
    <mergeCell ref="C5:F5"/>
    <mergeCell ref="C6:F6"/>
    <mergeCell ref="C7:F7"/>
    <mergeCell ref="B8:F8"/>
    <mergeCell ref="A9:A11"/>
    <mergeCell ref="C9:F9"/>
    <mergeCell ref="C10:F10"/>
    <mergeCell ref="C11:F11"/>
    <mergeCell ref="B13:F13"/>
    <mergeCell ref="A14:A19"/>
    <mergeCell ref="C14:F14"/>
    <mergeCell ref="C15:F15"/>
    <mergeCell ref="C16:F16"/>
    <mergeCell ref="C17:F17"/>
    <mergeCell ref="C18:F18"/>
    <mergeCell ref="C19:F19"/>
    <mergeCell ref="C32:F32"/>
    <mergeCell ref="B20:F20"/>
    <mergeCell ref="B21:F21"/>
    <mergeCell ref="D22:E22"/>
    <mergeCell ref="D24:F24"/>
    <mergeCell ref="D25:F25"/>
    <mergeCell ref="D26:F26"/>
    <mergeCell ref="D27:F27"/>
    <mergeCell ref="C28:F28"/>
    <mergeCell ref="C29:F29"/>
    <mergeCell ref="C30:F30"/>
    <mergeCell ref="C31:F31"/>
    <mergeCell ref="C33:E33"/>
    <mergeCell ref="D36:E36"/>
    <mergeCell ref="B38:B41"/>
    <mergeCell ref="D38:F38"/>
    <mergeCell ref="D39:F39"/>
    <mergeCell ref="D40:F40"/>
    <mergeCell ref="D41:F41"/>
    <mergeCell ref="B50:F50"/>
    <mergeCell ref="C42:F42"/>
    <mergeCell ref="C43:F43"/>
    <mergeCell ref="C44:F44"/>
    <mergeCell ref="C45:F45"/>
    <mergeCell ref="C46:F46"/>
    <mergeCell ref="C47:E47"/>
  </mergeCells>
  <phoneticPr fontId="2"/>
  <pageMargins left="0.31496062992125984" right="0.31496062992125984" top="0.74803149606299213" bottom="0.74803149606299213" header="0.31496062992125984" footer="0.31496062992125984"/>
  <pageSetup paperSize="9" scale="63" orientation="landscape"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機構申請情報</vt:lpstr>
      <vt:lpstr>プログラム概要</vt:lpstr>
      <vt:lpstr>働き方改革調査</vt:lpstr>
      <vt:lpstr>モデルプログラム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y.hodota</dc:creator>
  <cp:lastModifiedBy>Microsoft Office ユーザー</cp:lastModifiedBy>
  <cp:lastPrinted>2022-06-01T05:27:41Z</cp:lastPrinted>
  <dcterms:created xsi:type="dcterms:W3CDTF">2020-03-17T09:52:59Z</dcterms:created>
  <dcterms:modified xsi:type="dcterms:W3CDTF">2022-07-21T04:41:12Z</dcterms:modified>
</cp:coreProperties>
</file>